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9200" windowHeight="11370" activeTab="8"/>
  </bookViews>
  <sheets>
    <sheet name="M1" sheetId="1" r:id="rId1"/>
    <sheet name="M2" sheetId="2" r:id="rId2"/>
    <sheet name="M3" sheetId="3" r:id="rId3"/>
    <sheet name="M4" sheetId="4" r:id="rId4"/>
    <sheet name="M5" sheetId="5" r:id="rId5"/>
    <sheet name="M6" sheetId="6" r:id="rId6"/>
    <sheet name="M7" sheetId="7" r:id="rId7"/>
    <sheet name="M8" sheetId="8" r:id="rId8"/>
    <sheet name="M9" sheetId="9" r:id="rId9"/>
    <sheet name="M10" sheetId="10" r:id="rId10"/>
    <sheet name="M11" sheetId="11" r:id="rId11"/>
    <sheet name="M12" sheetId="12" r:id="rId12"/>
    <sheet name="2026" sheetId="13" r:id="rId13"/>
  </sheets>
  <calcPr calcId="162913"/>
</workbook>
</file>

<file path=xl/calcChain.xml><?xml version="1.0" encoding="utf-8"?>
<calcChain xmlns="http://schemas.openxmlformats.org/spreadsheetml/2006/main">
  <c r="E17" i="4" l="1"/>
  <c r="E7" i="12"/>
  <c r="E40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16" i="10"/>
  <c r="E38" i="5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3" i="1" s="1"/>
  <c r="E42" i="1"/>
  <c r="E7" i="10"/>
  <c r="E40" i="10"/>
  <c r="E8" i="10"/>
  <c r="E9" i="10"/>
  <c r="E10" i="10"/>
  <c r="E11" i="10"/>
  <c r="E12" i="10"/>
  <c r="E13" i="10"/>
  <c r="E14" i="10"/>
  <c r="E15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5" i="2"/>
  <c r="E38" i="3"/>
  <c r="E37" i="4"/>
  <c r="E37" i="6"/>
  <c r="E38" i="7"/>
  <c r="E38" i="8"/>
  <c r="E37" i="9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7" i="4"/>
  <c r="E8" i="4"/>
  <c r="E9" i="4"/>
  <c r="E10" i="4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42" i="10"/>
  <c r="E7" i="11"/>
  <c r="E39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41" i="11"/>
  <c r="E38" i="12"/>
  <c r="E42" i="12"/>
  <c r="E39" i="2"/>
  <c r="E42" i="3"/>
  <c r="E41" i="4"/>
  <c r="E42" i="5"/>
  <c r="E41" i="6"/>
  <c r="E42" i="7"/>
  <c r="E42" i="8"/>
  <c r="E41" i="9"/>
  <c r="E39" i="9" l="1"/>
  <c r="E40" i="8"/>
  <c r="E40" i="7"/>
  <c r="E39" i="6"/>
  <c r="E40" i="5"/>
  <c r="E39" i="4"/>
  <c r="E40" i="3"/>
  <c r="E37" i="2"/>
  <c r="E40" i="1"/>
  <c r="E41" i="1"/>
  <c r="E36" i="2"/>
  <c r="E38" i="2" l="1"/>
  <c r="E41" i="3" s="1"/>
  <c r="E40" i="4" s="1"/>
  <c r="E41" i="5" s="1"/>
  <c r="E40" i="6" s="1"/>
  <c r="E41" i="7" s="1"/>
  <c r="E41" i="8" s="1"/>
  <c r="E40" i="9" s="1"/>
  <c r="E41" i="10" s="1"/>
  <c r="E40" i="11" s="1"/>
  <c r="E41" i="12" s="1"/>
  <c r="E40" i="2"/>
  <c r="E39" i="3"/>
  <c r="E38" i="4" l="1"/>
  <c r="E43" i="3"/>
  <c r="E42" i="4" l="1"/>
  <c r="E39" i="5"/>
  <c r="E38" i="6" l="1"/>
  <c r="E43" i="5"/>
  <c r="E42" i="6" l="1"/>
  <c r="E39" i="7"/>
  <c r="E39" i="8" l="1"/>
  <c r="E43" i="7"/>
  <c r="E38" i="9" l="1"/>
  <c r="E43" i="8"/>
  <c r="E42" i="9" l="1"/>
  <c r="E39" i="10"/>
  <c r="E43" i="10" l="1"/>
  <c r="E38" i="11"/>
  <c r="E39" i="12" l="1"/>
  <c r="E43" i="12" s="1"/>
  <c r="E42" i="11"/>
</calcChain>
</file>

<file path=xl/sharedStrings.xml><?xml version="1.0" encoding="utf-8"?>
<sst xmlns="http://schemas.openxmlformats.org/spreadsheetml/2006/main" count="912" uniqueCount="19">
  <si>
    <t>2.1. ФПЧ10</t>
  </si>
  <si>
    <t>Пункт</t>
  </si>
  <si>
    <t>Община</t>
  </si>
  <si>
    <t>Дата</t>
  </si>
  <si>
    <t xml:space="preserve">Измерена концентрация </t>
  </si>
  <si>
    <t xml:space="preserve">Превишение на ПС за СДН  </t>
  </si>
  <si>
    <t>[µg/m3]</t>
  </si>
  <si>
    <t>[в пъти ПС за СДН]</t>
  </si>
  <si>
    <t>(50 µg/m3)</t>
  </si>
  <si>
    <t>АИС</t>
  </si>
  <si>
    <t>Шумен</t>
  </si>
  <si>
    <t>Брой регистрирани данни през месеца:</t>
  </si>
  <si>
    <t>Брой регистрирани данни от началото на годината до момента:</t>
  </si>
  <si>
    <t>Брой регистрирани превишения през месеца:</t>
  </si>
  <si>
    <t>Брой регистрирани превишения от началото на годината до момента:</t>
  </si>
  <si>
    <t>Средномесечна концентрация:</t>
  </si>
  <si>
    <t>Времеви обхват:</t>
  </si>
  <si>
    <t>Забележка: Няма данни за средно денонощна норма на фини прахови частици на 31.05.2026 г. поради прекъсване на ел. захранването от 12.00 ч. на 31.05.2026 г. до 07,00 ч. на 01.06.2026 г.</t>
  </si>
  <si>
    <t>Забележка: Няма данни по показател фини прахови частици на 01.06.2026 г. поради прекъсване на ел. захранването в периода от 12.00 ч. на 31.05.2026 г. до 07,00 ч. на 01.06.2026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</si>
</sst>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\.yyyy&quot; г.&quot;;@"/>
    <numFmt numFmtId="165" formatCode="0.000"/>
  </numFmts>
  <fonts count="12" x14ac:knownFonts="1">
    <font>
      <sz val="10"/>
      <name val="Arial"/>
      <family val="2"/>
    </font>
    <font>
      <sz val="10"/>
      <name val="Arial"/>
      <family val="2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10"/>
      <color indexed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2">
    <xf numFmtId="0" fontId="0" fillId="0" borderId="0"/>
    <xf numFmtId="0" fontId="7" fillId="0" borderId="0"/>
  </cellStyleXfs>
  <cellXfs count="60"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164" fontId="3" fillId="2" borderId="3" xfId="0" applyNumberFormat="1" applyFont="1" applyFill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center" vertical="top" wrapText="1"/>
    </xf>
    <xf numFmtId="0" fontId="0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/>
    <xf numFmtId="0" fontId="3" fillId="2" borderId="7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 applyProtection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165" fontId="3" fillId="2" borderId="5" xfId="0" applyNumberFormat="1" applyFont="1" applyFill="1" applyBorder="1" applyAlignment="1">
      <alignment horizontal="center" vertical="top" wrapText="1"/>
    </xf>
    <xf numFmtId="165" fontId="1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2" borderId="7" xfId="0" applyFont="1" applyFill="1" applyBorder="1" applyAlignment="1">
      <alignment horizontal="center"/>
    </xf>
    <xf numFmtId="0" fontId="5" fillId="0" borderId="5" xfId="0" applyNumberFormat="1" applyFont="1" applyBorder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0" fontId="0" fillId="2" borderId="5" xfId="1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7" xfId="0" applyFont="1" applyFill="1" applyBorder="1"/>
    <xf numFmtId="0" fontId="1" fillId="2" borderId="6" xfId="0" applyFont="1" applyFill="1" applyBorder="1"/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0" fontId="4" fillId="2" borderId="5" xfId="0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0" fontId="0" fillId="3" borderId="5" xfId="0" applyFill="1" applyBorder="1" applyAlignment="1" applyProtection="1">
      <alignment horizontal="center"/>
    </xf>
    <xf numFmtId="165" fontId="3" fillId="3" borderId="5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justify"/>
    </xf>
    <xf numFmtId="0" fontId="3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</cellXfs>
  <cellStyles count="2">
    <cellStyle name="Normal_PM10_2011_Protect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46"/>
  <sheetViews>
    <sheetView topLeftCell="A7" workbookViewId="0">
      <selection sqref="A1:E1"/>
    </sheetView>
  </sheetViews>
  <sheetFormatPr defaultRowHeight="12.75" x14ac:dyDescent="0.2"/>
  <cols>
    <col min="1" max="1" width="12.85546875" customWidth="1"/>
    <col min="2" max="2" width="13.85546875" customWidth="1"/>
    <col min="3" max="3" width="12.85546875" customWidth="1"/>
    <col min="4" max="4" width="21.7109375" customWidth="1"/>
    <col min="5" max="5" width="20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23">
        <v>1</v>
      </c>
      <c r="B6" s="23">
        <v>2</v>
      </c>
      <c r="C6" s="23">
        <v>3</v>
      </c>
      <c r="D6" s="23">
        <v>4</v>
      </c>
      <c r="E6" s="23">
        <v>5</v>
      </c>
    </row>
    <row r="7" spans="1:5" x14ac:dyDescent="0.2">
      <c r="A7" s="24" t="s">
        <v>9</v>
      </c>
      <c r="B7" s="24" t="s">
        <v>10</v>
      </c>
      <c r="C7" s="25">
        <v>46023</v>
      </c>
      <c r="D7" s="24">
        <v>15.31</v>
      </c>
      <c r="E7" s="26" t="str">
        <f>IF(D7&gt;50,D7/50,IF(D7&lt;=50,"-"))</f>
        <v>-</v>
      </c>
    </row>
    <row r="8" spans="1:5" ht="13.5" customHeight="1" x14ac:dyDescent="0.2">
      <c r="A8" s="24" t="s">
        <v>9</v>
      </c>
      <c r="B8" s="24" t="s">
        <v>10</v>
      </c>
      <c r="C8" s="25">
        <v>46024</v>
      </c>
      <c r="D8" s="37">
        <v>22.65</v>
      </c>
      <c r="E8" s="26" t="str">
        <f t="shared" ref="E8:E21" si="0">IF(D8&gt;50,D8/50,IF(D8&lt;=50,"-"))</f>
        <v>-</v>
      </c>
    </row>
    <row r="9" spans="1:5" ht="14.25" customHeight="1" x14ac:dyDescent="0.2">
      <c r="A9" s="24" t="s">
        <v>9</v>
      </c>
      <c r="B9" s="24" t="s">
        <v>10</v>
      </c>
      <c r="C9" s="25">
        <v>46025</v>
      </c>
      <c r="D9" s="37">
        <v>12.82</v>
      </c>
      <c r="E9" s="26" t="str">
        <f t="shared" si="0"/>
        <v>-</v>
      </c>
    </row>
    <row r="10" spans="1:5" ht="13.5" customHeight="1" x14ac:dyDescent="0.2">
      <c r="A10" s="24" t="s">
        <v>9</v>
      </c>
      <c r="B10" s="24" t="s">
        <v>10</v>
      </c>
      <c r="C10" s="25">
        <v>46026</v>
      </c>
      <c r="D10" s="37">
        <v>13.02</v>
      </c>
      <c r="E10" s="26" t="str">
        <f t="shared" si="0"/>
        <v>-</v>
      </c>
    </row>
    <row r="11" spans="1:5" x14ac:dyDescent="0.2">
      <c r="A11" s="24" t="s">
        <v>9</v>
      </c>
      <c r="B11" s="24" t="s">
        <v>10</v>
      </c>
      <c r="C11" s="25">
        <v>46027</v>
      </c>
      <c r="D11" s="37">
        <v>19.079999999999998</v>
      </c>
      <c r="E11" s="26" t="str">
        <f t="shared" si="0"/>
        <v>-</v>
      </c>
    </row>
    <row r="12" spans="1:5" x14ac:dyDescent="0.2">
      <c r="A12" s="24" t="s">
        <v>9</v>
      </c>
      <c r="B12" s="24" t="s">
        <v>10</v>
      </c>
      <c r="C12" s="25">
        <v>46028</v>
      </c>
      <c r="D12" s="37">
        <v>18.34</v>
      </c>
      <c r="E12" s="26" t="str">
        <f t="shared" si="0"/>
        <v>-</v>
      </c>
    </row>
    <row r="13" spans="1:5" x14ac:dyDescent="0.2">
      <c r="A13" s="24" t="s">
        <v>9</v>
      </c>
      <c r="B13" s="24" t="s">
        <v>10</v>
      </c>
      <c r="C13" s="25">
        <v>46029</v>
      </c>
      <c r="D13" s="37">
        <v>24.53</v>
      </c>
      <c r="E13" s="26" t="str">
        <f t="shared" si="0"/>
        <v>-</v>
      </c>
    </row>
    <row r="14" spans="1:5" x14ac:dyDescent="0.2">
      <c r="A14" s="24" t="s">
        <v>9</v>
      </c>
      <c r="B14" s="24" t="s">
        <v>10</v>
      </c>
      <c r="C14" s="25">
        <v>46030</v>
      </c>
      <c r="D14" s="37">
        <v>20.66</v>
      </c>
      <c r="E14" s="26" t="str">
        <f t="shared" si="0"/>
        <v>-</v>
      </c>
    </row>
    <row r="15" spans="1:5" x14ac:dyDescent="0.2">
      <c r="A15" s="24" t="s">
        <v>9</v>
      </c>
      <c r="B15" s="24" t="s">
        <v>10</v>
      </c>
      <c r="C15" s="25">
        <v>46031</v>
      </c>
      <c r="D15" s="37">
        <v>17.61</v>
      </c>
      <c r="E15" s="26" t="str">
        <f t="shared" si="0"/>
        <v>-</v>
      </c>
    </row>
    <row r="16" spans="1:5" x14ac:dyDescent="0.2">
      <c r="A16" s="24" t="s">
        <v>9</v>
      </c>
      <c r="B16" s="24" t="s">
        <v>10</v>
      </c>
      <c r="C16" s="25">
        <v>46032</v>
      </c>
      <c r="D16" s="37">
        <v>31.44</v>
      </c>
      <c r="E16" s="26" t="str">
        <f t="shared" si="0"/>
        <v>-</v>
      </c>
    </row>
    <row r="17" spans="1:5" x14ac:dyDescent="0.2">
      <c r="A17" s="24" t="s">
        <v>9</v>
      </c>
      <c r="B17" s="24" t="s">
        <v>10</v>
      </c>
      <c r="C17" s="25">
        <v>46033</v>
      </c>
      <c r="D17" s="37">
        <v>18.7</v>
      </c>
      <c r="E17" s="26" t="str">
        <f t="shared" si="0"/>
        <v>-</v>
      </c>
    </row>
    <row r="18" spans="1:5" x14ac:dyDescent="0.2">
      <c r="A18" s="24" t="s">
        <v>9</v>
      </c>
      <c r="B18" s="24" t="s">
        <v>10</v>
      </c>
      <c r="C18" s="25">
        <v>46034</v>
      </c>
      <c r="D18" s="37">
        <v>13.83</v>
      </c>
      <c r="E18" s="26" t="str">
        <f t="shared" si="0"/>
        <v>-</v>
      </c>
    </row>
    <row r="19" spans="1:5" x14ac:dyDescent="0.2">
      <c r="A19" s="24" t="s">
        <v>9</v>
      </c>
      <c r="B19" s="24" t="s">
        <v>10</v>
      </c>
      <c r="C19" s="25">
        <v>46035</v>
      </c>
      <c r="D19" s="37">
        <v>18.440000000000001</v>
      </c>
      <c r="E19" s="26" t="str">
        <f t="shared" si="0"/>
        <v>-</v>
      </c>
    </row>
    <row r="20" spans="1:5" x14ac:dyDescent="0.2">
      <c r="A20" s="24" t="s">
        <v>9</v>
      </c>
      <c r="B20" s="24" t="s">
        <v>10</v>
      </c>
      <c r="C20" s="25">
        <v>46036</v>
      </c>
      <c r="D20" s="37">
        <v>24.83</v>
      </c>
      <c r="E20" s="26" t="str">
        <f t="shared" si="0"/>
        <v>-</v>
      </c>
    </row>
    <row r="21" spans="1:5" x14ac:dyDescent="0.2">
      <c r="A21" s="24" t="s">
        <v>9</v>
      </c>
      <c r="B21" s="24" t="s">
        <v>10</v>
      </c>
      <c r="C21" s="25">
        <v>46037</v>
      </c>
      <c r="D21" s="49">
        <v>39.4</v>
      </c>
      <c r="E21" s="50" t="str">
        <f t="shared" si="0"/>
        <v>-</v>
      </c>
    </row>
    <row r="22" spans="1:5" x14ac:dyDescent="0.2">
      <c r="A22" s="24" t="s">
        <v>9</v>
      </c>
      <c r="B22" s="24" t="s">
        <v>10</v>
      </c>
      <c r="C22" s="25">
        <v>46038</v>
      </c>
      <c r="D22" s="37">
        <v>27.85</v>
      </c>
      <c r="E22" s="26" t="str">
        <f t="shared" ref="E22:E37" si="1">IF(D22&gt;50,D22/50,IF(D22&lt;=50,"-"))</f>
        <v>-</v>
      </c>
    </row>
    <row r="23" spans="1:5" x14ac:dyDescent="0.2">
      <c r="A23" s="24" t="s">
        <v>9</v>
      </c>
      <c r="B23" s="24" t="s">
        <v>10</v>
      </c>
      <c r="C23" s="25">
        <v>46039</v>
      </c>
      <c r="D23" s="37">
        <v>24.78</v>
      </c>
      <c r="E23" s="26" t="str">
        <f t="shared" si="1"/>
        <v>-</v>
      </c>
    </row>
    <row r="24" spans="1:5" x14ac:dyDescent="0.2">
      <c r="A24" s="24" t="s">
        <v>9</v>
      </c>
      <c r="B24" s="24" t="s">
        <v>10</v>
      </c>
      <c r="C24" s="25">
        <v>46040</v>
      </c>
      <c r="D24" s="37">
        <v>33.93</v>
      </c>
      <c r="E24" s="26" t="str">
        <f t="shared" si="1"/>
        <v>-</v>
      </c>
    </row>
    <row r="25" spans="1:5" x14ac:dyDescent="0.2">
      <c r="A25" s="24" t="s">
        <v>9</v>
      </c>
      <c r="B25" s="24" t="s">
        <v>10</v>
      </c>
      <c r="C25" s="25">
        <v>46041</v>
      </c>
      <c r="D25" s="37">
        <v>29.68</v>
      </c>
      <c r="E25" s="26" t="str">
        <f t="shared" si="1"/>
        <v>-</v>
      </c>
    </row>
    <row r="26" spans="1:5" x14ac:dyDescent="0.2">
      <c r="A26" s="24" t="s">
        <v>9</v>
      </c>
      <c r="B26" s="24" t="s">
        <v>10</v>
      </c>
      <c r="C26" s="25">
        <v>46042</v>
      </c>
      <c r="D26" s="37">
        <v>34.54</v>
      </c>
      <c r="E26" s="26" t="str">
        <f t="shared" si="1"/>
        <v>-</v>
      </c>
    </row>
    <row r="27" spans="1:5" x14ac:dyDescent="0.2">
      <c r="A27" s="24" t="s">
        <v>9</v>
      </c>
      <c r="B27" s="24" t="s">
        <v>10</v>
      </c>
      <c r="C27" s="25">
        <v>46043</v>
      </c>
      <c r="D27" s="37">
        <v>35.99</v>
      </c>
      <c r="E27" s="26" t="str">
        <f t="shared" si="1"/>
        <v>-</v>
      </c>
    </row>
    <row r="28" spans="1:5" x14ac:dyDescent="0.2">
      <c r="A28" s="24" t="s">
        <v>9</v>
      </c>
      <c r="B28" s="24" t="s">
        <v>10</v>
      </c>
      <c r="C28" s="25">
        <v>46044</v>
      </c>
      <c r="D28" s="37">
        <v>40.83</v>
      </c>
      <c r="E28" s="26" t="str">
        <f t="shared" si="1"/>
        <v>-</v>
      </c>
    </row>
    <row r="29" spans="1:5" x14ac:dyDescent="0.2">
      <c r="A29" s="24" t="s">
        <v>9</v>
      </c>
      <c r="B29" s="24" t="s">
        <v>10</v>
      </c>
      <c r="C29" s="25">
        <v>46045</v>
      </c>
      <c r="D29" s="37">
        <v>47.28</v>
      </c>
      <c r="E29" s="26" t="str">
        <f t="shared" si="1"/>
        <v>-</v>
      </c>
    </row>
    <row r="30" spans="1:5" x14ac:dyDescent="0.2">
      <c r="A30" s="24" t="s">
        <v>9</v>
      </c>
      <c r="B30" s="24" t="s">
        <v>10</v>
      </c>
      <c r="C30" s="25">
        <v>46046</v>
      </c>
      <c r="D30" s="37">
        <v>30.96</v>
      </c>
      <c r="E30" s="26" t="str">
        <f t="shared" si="1"/>
        <v>-</v>
      </c>
    </row>
    <row r="31" spans="1:5" x14ac:dyDescent="0.2">
      <c r="A31" s="24" t="s">
        <v>9</v>
      </c>
      <c r="B31" s="24" t="s">
        <v>10</v>
      </c>
      <c r="C31" s="25">
        <v>46047</v>
      </c>
      <c r="D31" s="37">
        <v>34.33</v>
      </c>
      <c r="E31" s="26" t="str">
        <f t="shared" si="1"/>
        <v>-</v>
      </c>
    </row>
    <row r="32" spans="1:5" x14ac:dyDescent="0.2">
      <c r="A32" s="24" t="s">
        <v>9</v>
      </c>
      <c r="B32" s="24" t="s">
        <v>10</v>
      </c>
      <c r="C32" s="25">
        <v>46048</v>
      </c>
      <c r="D32" s="37">
        <v>34.770000000000003</v>
      </c>
      <c r="E32" s="26" t="str">
        <f t="shared" si="1"/>
        <v>-</v>
      </c>
    </row>
    <row r="33" spans="1:5" x14ac:dyDescent="0.2">
      <c r="A33" s="24" t="s">
        <v>9</v>
      </c>
      <c r="B33" s="24" t="s">
        <v>10</v>
      </c>
      <c r="C33" s="25">
        <v>46049</v>
      </c>
      <c r="D33" s="37">
        <v>17.28</v>
      </c>
      <c r="E33" s="26" t="str">
        <f t="shared" si="1"/>
        <v>-</v>
      </c>
    </row>
    <row r="34" spans="1:5" x14ac:dyDescent="0.2">
      <c r="A34" s="24" t="s">
        <v>9</v>
      </c>
      <c r="B34" s="24" t="s">
        <v>10</v>
      </c>
      <c r="C34" s="25">
        <v>46050</v>
      </c>
      <c r="D34" s="37">
        <v>12.31</v>
      </c>
      <c r="E34" s="26" t="str">
        <f t="shared" si="1"/>
        <v>-</v>
      </c>
    </row>
    <row r="35" spans="1:5" x14ac:dyDescent="0.2">
      <c r="A35" s="24" t="s">
        <v>9</v>
      </c>
      <c r="B35" s="24" t="s">
        <v>10</v>
      </c>
      <c r="C35" s="25">
        <v>46051</v>
      </c>
      <c r="D35" s="37">
        <v>20.28</v>
      </c>
      <c r="E35" s="26" t="str">
        <f t="shared" si="1"/>
        <v>-</v>
      </c>
    </row>
    <row r="36" spans="1:5" x14ac:dyDescent="0.2">
      <c r="A36" s="24" t="s">
        <v>9</v>
      </c>
      <c r="B36" s="24" t="s">
        <v>10</v>
      </c>
      <c r="C36" s="25">
        <v>46052</v>
      </c>
      <c r="D36" s="37">
        <v>11.65</v>
      </c>
      <c r="E36" s="26" t="str">
        <f t="shared" si="1"/>
        <v>-</v>
      </c>
    </row>
    <row r="37" spans="1:5" x14ac:dyDescent="0.2">
      <c r="A37" s="24" t="s">
        <v>9</v>
      </c>
      <c r="B37" s="24" t="s">
        <v>10</v>
      </c>
      <c r="C37" s="25">
        <v>46053</v>
      </c>
      <c r="D37" s="37">
        <v>12.9</v>
      </c>
      <c r="E37" s="26" t="str">
        <f t="shared" si="1"/>
        <v>-</v>
      </c>
    </row>
    <row r="38" spans="1:5" x14ac:dyDescent="0.2">
      <c r="A38" s="21" t="s">
        <v>11</v>
      </c>
      <c r="B38" s="21"/>
      <c r="C38" s="21"/>
      <c r="D38" s="21"/>
      <c r="E38" s="18">
        <f>COUNT(D7:D37)</f>
        <v>31</v>
      </c>
    </row>
    <row r="39" spans="1:5" x14ac:dyDescent="0.2">
      <c r="A39" s="21" t="s">
        <v>12</v>
      </c>
      <c r="B39" s="21"/>
      <c r="C39" s="21"/>
      <c r="D39" s="21"/>
      <c r="E39" s="18">
        <f>COUNT(D7:D37)</f>
        <v>31</v>
      </c>
    </row>
    <row r="40" spans="1:5" x14ac:dyDescent="0.2">
      <c r="A40" s="22" t="s">
        <v>13</v>
      </c>
      <c r="B40" s="21"/>
      <c r="C40" s="21"/>
      <c r="D40" s="21"/>
      <c r="E40" s="18">
        <f>COUNT(E7:E37)</f>
        <v>0</v>
      </c>
    </row>
    <row r="41" spans="1:5" x14ac:dyDescent="0.2">
      <c r="A41" s="22" t="s">
        <v>14</v>
      </c>
      <c r="B41" s="21"/>
      <c r="C41" s="21"/>
      <c r="D41" s="21"/>
      <c r="E41" s="18">
        <f>COUNT(E7:E37)</f>
        <v>0</v>
      </c>
    </row>
    <row r="42" spans="1:5" x14ac:dyDescent="0.2">
      <c r="A42" s="21" t="s">
        <v>15</v>
      </c>
      <c r="B42" s="21"/>
      <c r="C42" s="21"/>
      <c r="D42" s="21"/>
      <c r="E42" s="27">
        <f>AVERAGE(D7:D37)</f>
        <v>24.516774193548382</v>
      </c>
    </row>
    <row r="43" spans="1:5" x14ac:dyDescent="0.2">
      <c r="A43" s="21" t="s">
        <v>16</v>
      </c>
      <c r="B43" s="21"/>
      <c r="C43" s="21"/>
      <c r="D43" s="21"/>
      <c r="E43" s="18">
        <f>(E39/31)*100</f>
        <v>100</v>
      </c>
    </row>
    <row r="44" spans="1:5" x14ac:dyDescent="0.2">
      <c r="A44" s="11"/>
      <c r="B44" s="11"/>
      <c r="C44" s="11"/>
      <c r="D44" s="11"/>
      <c r="E44" s="11"/>
    </row>
    <row r="45" spans="1:5" x14ac:dyDescent="0.2">
      <c r="A45" s="31"/>
    </row>
    <row r="46" spans="1:5" x14ac:dyDescent="0.2">
      <c r="A46" s="31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1.1811023622047245" right="0.78740157480314965" top="0.98425196850393704" bottom="0.98425196850393704" header="0.51181102362204722" footer="0.51181102362204722"/>
  <pageSetup paperSize="9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43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4" width="19.85546875" customWidth="1"/>
    <col min="5" max="5" width="19.425781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23">
        <v>1</v>
      </c>
      <c r="B6" s="23">
        <v>2</v>
      </c>
      <c r="C6" s="23">
        <v>3</v>
      </c>
      <c r="D6" s="23">
        <v>4</v>
      </c>
      <c r="E6" s="23">
        <v>5</v>
      </c>
    </row>
    <row r="7" spans="1:5" x14ac:dyDescent="0.2">
      <c r="A7" s="24" t="s">
        <v>9</v>
      </c>
      <c r="B7" s="24" t="s">
        <v>10</v>
      </c>
      <c r="C7" s="25">
        <v>46054</v>
      </c>
      <c r="D7" s="15">
        <v>16.53</v>
      </c>
      <c r="E7" s="26" t="str">
        <f>IF(D7&gt;50,D7/50,IF(D7&lt;=50,"-"))</f>
        <v>-</v>
      </c>
    </row>
    <row r="8" spans="1:5" ht="13.5" customHeight="1" x14ac:dyDescent="0.2">
      <c r="A8" s="24" t="s">
        <v>9</v>
      </c>
      <c r="B8" s="24" t="s">
        <v>10</v>
      </c>
      <c r="C8" s="25">
        <v>46055</v>
      </c>
      <c r="D8" s="38">
        <v>15.41</v>
      </c>
      <c r="E8" s="26" t="str">
        <f t="shared" ref="E8:E34" si="0">IF(D8&gt;50,D8/50,IF(D8&lt;=50,"-"))</f>
        <v>-</v>
      </c>
    </row>
    <row r="9" spans="1:5" ht="14.25" customHeight="1" x14ac:dyDescent="0.2">
      <c r="A9" s="24" t="s">
        <v>9</v>
      </c>
      <c r="B9" s="24" t="s">
        <v>10</v>
      </c>
      <c r="C9" s="25">
        <v>46056</v>
      </c>
      <c r="D9" s="38">
        <v>26.67</v>
      </c>
      <c r="E9" s="26" t="str">
        <f t="shared" si="0"/>
        <v>-</v>
      </c>
    </row>
    <row r="10" spans="1:5" ht="13.5" customHeight="1" x14ac:dyDescent="0.2">
      <c r="A10" s="24" t="s">
        <v>9</v>
      </c>
      <c r="B10" s="24" t="s">
        <v>10</v>
      </c>
      <c r="C10" s="25">
        <v>46057</v>
      </c>
      <c r="D10" s="15">
        <v>36.29</v>
      </c>
      <c r="E10" s="26" t="str">
        <f t="shared" si="0"/>
        <v>-</v>
      </c>
    </row>
    <row r="11" spans="1:5" x14ac:dyDescent="0.2">
      <c r="A11" s="24" t="s">
        <v>9</v>
      </c>
      <c r="B11" s="24" t="s">
        <v>10</v>
      </c>
      <c r="C11" s="25">
        <v>46058</v>
      </c>
      <c r="D11" s="15">
        <v>23.28</v>
      </c>
      <c r="E11" s="26" t="str">
        <f t="shared" si="0"/>
        <v>-</v>
      </c>
    </row>
    <row r="12" spans="1:5" x14ac:dyDescent="0.2">
      <c r="A12" s="24" t="s">
        <v>9</v>
      </c>
      <c r="B12" s="24" t="s">
        <v>10</v>
      </c>
      <c r="C12" s="25">
        <v>46059</v>
      </c>
      <c r="D12" s="38">
        <v>26.12</v>
      </c>
      <c r="E12" s="26" t="str">
        <f t="shared" si="0"/>
        <v>-</v>
      </c>
    </row>
    <row r="13" spans="1:5" x14ac:dyDescent="0.2">
      <c r="A13" s="24" t="s">
        <v>9</v>
      </c>
      <c r="B13" s="24" t="s">
        <v>10</v>
      </c>
      <c r="C13" s="25">
        <v>46060</v>
      </c>
      <c r="D13" s="38">
        <v>20.239999999999998</v>
      </c>
      <c r="E13" s="26" t="str">
        <f t="shared" si="0"/>
        <v>-</v>
      </c>
    </row>
    <row r="14" spans="1:5" x14ac:dyDescent="0.2">
      <c r="A14" s="24" t="s">
        <v>9</v>
      </c>
      <c r="B14" s="24" t="s">
        <v>10</v>
      </c>
      <c r="C14" s="25">
        <v>46061</v>
      </c>
      <c r="D14" s="38">
        <v>24.76</v>
      </c>
      <c r="E14" s="26" t="str">
        <f t="shared" si="0"/>
        <v>-</v>
      </c>
    </row>
    <row r="15" spans="1:5" x14ac:dyDescent="0.2">
      <c r="A15" s="24" t="s">
        <v>9</v>
      </c>
      <c r="B15" s="24" t="s">
        <v>10</v>
      </c>
      <c r="C15" s="25">
        <v>46062</v>
      </c>
      <c r="D15" s="38">
        <v>22.05</v>
      </c>
      <c r="E15" s="26" t="str">
        <f t="shared" si="0"/>
        <v>-</v>
      </c>
    </row>
    <row r="16" spans="1:5" x14ac:dyDescent="0.2">
      <c r="A16" s="24" t="s">
        <v>9</v>
      </c>
      <c r="B16" s="24" t="s">
        <v>10</v>
      </c>
      <c r="C16" s="25">
        <v>46063</v>
      </c>
      <c r="D16" s="39">
        <v>14.85</v>
      </c>
      <c r="E16" s="26" t="str">
        <f t="shared" si="0"/>
        <v>-</v>
      </c>
    </row>
    <row r="17" spans="1:5" x14ac:dyDescent="0.2">
      <c r="A17" s="24" t="s">
        <v>9</v>
      </c>
      <c r="B17" s="24" t="s">
        <v>10</v>
      </c>
      <c r="C17" s="25">
        <v>46064</v>
      </c>
      <c r="D17" s="39">
        <v>24.43</v>
      </c>
      <c r="E17" s="26" t="str">
        <f t="shared" si="0"/>
        <v>-</v>
      </c>
    </row>
    <row r="18" spans="1:5" x14ac:dyDescent="0.2">
      <c r="A18" s="24" t="s">
        <v>9</v>
      </c>
      <c r="B18" s="24" t="s">
        <v>10</v>
      </c>
      <c r="C18" s="25">
        <v>46065</v>
      </c>
      <c r="D18" s="39">
        <v>27.72</v>
      </c>
      <c r="E18" s="26" t="str">
        <f t="shared" si="0"/>
        <v>-</v>
      </c>
    </row>
    <row r="19" spans="1:5" x14ac:dyDescent="0.2">
      <c r="A19" s="24" t="s">
        <v>9</v>
      </c>
      <c r="B19" s="24" t="s">
        <v>10</v>
      </c>
      <c r="C19" s="25">
        <v>46066</v>
      </c>
      <c r="D19" s="39">
        <v>20.18</v>
      </c>
      <c r="E19" s="26" t="str">
        <f t="shared" si="0"/>
        <v>-</v>
      </c>
    </row>
    <row r="20" spans="1:5" x14ac:dyDescent="0.2">
      <c r="A20" s="24" t="s">
        <v>9</v>
      </c>
      <c r="B20" s="24" t="s">
        <v>10</v>
      </c>
      <c r="C20" s="25">
        <v>46067</v>
      </c>
      <c r="D20" s="39">
        <v>13.13</v>
      </c>
      <c r="E20" s="26" t="str">
        <f t="shared" si="0"/>
        <v>-</v>
      </c>
    </row>
    <row r="21" spans="1:5" x14ac:dyDescent="0.2">
      <c r="A21" s="24" t="s">
        <v>9</v>
      </c>
      <c r="B21" s="24" t="s">
        <v>10</v>
      </c>
      <c r="C21" s="25">
        <v>46068</v>
      </c>
      <c r="D21" s="39">
        <v>20.59</v>
      </c>
      <c r="E21" s="26" t="str">
        <f t="shared" si="0"/>
        <v>-</v>
      </c>
    </row>
    <row r="22" spans="1:5" x14ac:dyDescent="0.2">
      <c r="A22" s="24" t="s">
        <v>9</v>
      </c>
      <c r="B22" s="24" t="s">
        <v>10</v>
      </c>
      <c r="C22" s="25">
        <v>46069</v>
      </c>
      <c r="D22" s="39">
        <v>16.670000000000002</v>
      </c>
      <c r="E22" s="26" t="str">
        <f t="shared" si="0"/>
        <v>-</v>
      </c>
    </row>
    <row r="23" spans="1:5" x14ac:dyDescent="0.2">
      <c r="A23" s="24" t="s">
        <v>9</v>
      </c>
      <c r="B23" s="24" t="s">
        <v>10</v>
      </c>
      <c r="C23" s="25">
        <v>46070</v>
      </c>
      <c r="D23" s="39">
        <v>13.39</v>
      </c>
      <c r="E23" s="26" t="str">
        <f t="shared" si="0"/>
        <v>-</v>
      </c>
    </row>
    <row r="24" spans="1:5" x14ac:dyDescent="0.2">
      <c r="A24" s="24" t="s">
        <v>9</v>
      </c>
      <c r="B24" s="24" t="s">
        <v>10</v>
      </c>
      <c r="C24" s="25">
        <v>46071</v>
      </c>
      <c r="D24" s="39">
        <v>6.58</v>
      </c>
      <c r="E24" s="26" t="str">
        <f t="shared" si="0"/>
        <v>-</v>
      </c>
    </row>
    <row r="25" spans="1:5" x14ac:dyDescent="0.2">
      <c r="A25" s="24" t="s">
        <v>9</v>
      </c>
      <c r="B25" s="24" t="s">
        <v>10</v>
      </c>
      <c r="C25" s="25">
        <v>46072</v>
      </c>
      <c r="D25" s="39">
        <v>12.22</v>
      </c>
      <c r="E25" s="26" t="str">
        <f t="shared" si="0"/>
        <v>-</v>
      </c>
    </row>
    <row r="26" spans="1:5" x14ac:dyDescent="0.2">
      <c r="A26" s="24" t="s">
        <v>9</v>
      </c>
      <c r="B26" s="24" t="s">
        <v>10</v>
      </c>
      <c r="C26" s="25">
        <v>46073</v>
      </c>
      <c r="D26" s="39">
        <v>20.399999999999999</v>
      </c>
      <c r="E26" s="26" t="str">
        <f t="shared" si="0"/>
        <v>-</v>
      </c>
    </row>
    <row r="27" spans="1:5" x14ac:dyDescent="0.2">
      <c r="A27" s="24" t="s">
        <v>9</v>
      </c>
      <c r="B27" s="24" t="s">
        <v>10</v>
      </c>
      <c r="C27" s="25">
        <v>46074</v>
      </c>
      <c r="D27" s="39">
        <v>9.99</v>
      </c>
      <c r="E27" s="26" t="str">
        <f t="shared" si="0"/>
        <v>-</v>
      </c>
    </row>
    <row r="28" spans="1:5" x14ac:dyDescent="0.2">
      <c r="A28" s="24" t="s">
        <v>9</v>
      </c>
      <c r="B28" s="24" t="s">
        <v>10</v>
      </c>
      <c r="C28" s="25">
        <v>46075</v>
      </c>
      <c r="D28" s="39">
        <v>14.78</v>
      </c>
      <c r="E28" s="26" t="str">
        <f t="shared" si="0"/>
        <v>-</v>
      </c>
    </row>
    <row r="29" spans="1:5" x14ac:dyDescent="0.2">
      <c r="A29" s="24" t="s">
        <v>9</v>
      </c>
      <c r="B29" s="24" t="s">
        <v>10</v>
      </c>
      <c r="C29" s="25">
        <v>46076</v>
      </c>
      <c r="D29" s="39">
        <v>14.01</v>
      </c>
      <c r="E29" s="26" t="str">
        <f t="shared" si="0"/>
        <v>-</v>
      </c>
    </row>
    <row r="30" spans="1:5" x14ac:dyDescent="0.2">
      <c r="A30" s="24" t="s">
        <v>9</v>
      </c>
      <c r="B30" s="24" t="s">
        <v>10</v>
      </c>
      <c r="C30" s="25">
        <v>46077</v>
      </c>
      <c r="D30" s="39">
        <v>10.32</v>
      </c>
      <c r="E30" s="26" t="str">
        <f t="shared" si="0"/>
        <v>-</v>
      </c>
    </row>
    <row r="31" spans="1:5" x14ac:dyDescent="0.2">
      <c r="A31" s="24" t="s">
        <v>9</v>
      </c>
      <c r="B31" s="24" t="s">
        <v>10</v>
      </c>
      <c r="C31" s="25">
        <v>46078</v>
      </c>
      <c r="D31" s="39">
        <v>11.75</v>
      </c>
      <c r="E31" s="26" t="str">
        <f t="shared" si="0"/>
        <v>-</v>
      </c>
    </row>
    <row r="32" spans="1:5" x14ac:dyDescent="0.2">
      <c r="A32" s="24" t="s">
        <v>9</v>
      </c>
      <c r="B32" s="24" t="s">
        <v>10</v>
      </c>
      <c r="C32" s="25">
        <v>46079</v>
      </c>
      <c r="D32" s="39">
        <v>13.72</v>
      </c>
      <c r="E32" s="26" t="str">
        <f t="shared" si="0"/>
        <v>-</v>
      </c>
    </row>
    <row r="33" spans="1:5" x14ac:dyDescent="0.2">
      <c r="A33" s="24" t="s">
        <v>9</v>
      </c>
      <c r="B33" s="24" t="s">
        <v>10</v>
      </c>
      <c r="C33" s="25">
        <v>46080</v>
      </c>
      <c r="D33" s="39">
        <v>23.04</v>
      </c>
      <c r="E33" s="26" t="str">
        <f t="shared" si="0"/>
        <v>-</v>
      </c>
    </row>
    <row r="34" spans="1:5" x14ac:dyDescent="0.2">
      <c r="A34" s="24" t="s">
        <v>9</v>
      </c>
      <c r="B34" s="24" t="s">
        <v>10</v>
      </c>
      <c r="C34" s="25">
        <v>46081</v>
      </c>
      <c r="D34" s="18">
        <v>19.21</v>
      </c>
      <c r="E34" s="26" t="str">
        <f t="shared" si="0"/>
        <v>-</v>
      </c>
    </row>
    <row r="35" spans="1:5" x14ac:dyDescent="0.2">
      <c r="A35" s="21" t="s">
        <v>11</v>
      </c>
      <c r="B35" s="21"/>
      <c r="C35" s="21"/>
      <c r="D35" s="21"/>
      <c r="E35" s="18">
        <f>COUNT(D7:D34)</f>
        <v>28</v>
      </c>
    </row>
    <row r="36" spans="1:5" x14ac:dyDescent="0.2">
      <c r="A36" s="21" t="s">
        <v>12</v>
      </c>
      <c r="B36" s="21"/>
      <c r="C36" s="21"/>
      <c r="D36" s="21"/>
      <c r="E36" s="18">
        <f>'M1'!E39+'M2'!E35</f>
        <v>59</v>
      </c>
    </row>
    <row r="37" spans="1:5" x14ac:dyDescent="0.2">
      <c r="A37" s="22" t="s">
        <v>13</v>
      </c>
      <c r="B37" s="21"/>
      <c r="C37" s="21"/>
      <c r="D37" s="21"/>
      <c r="E37" s="18">
        <f>COUNT(E7:E34)</f>
        <v>0</v>
      </c>
    </row>
    <row r="38" spans="1:5" x14ac:dyDescent="0.2">
      <c r="A38" s="22" t="s">
        <v>14</v>
      </c>
      <c r="B38" s="21"/>
      <c r="C38" s="21"/>
      <c r="D38" s="21"/>
      <c r="E38" s="18">
        <f>'M1'!E41+'M2'!E37</f>
        <v>0</v>
      </c>
    </row>
    <row r="39" spans="1:5" x14ac:dyDescent="0.2">
      <c r="A39" s="21" t="s">
        <v>15</v>
      </c>
      <c r="B39" s="21"/>
      <c r="C39" s="21"/>
      <c r="D39" s="21"/>
      <c r="E39" s="27">
        <f>AVERAGE(D7:D34)</f>
        <v>18.511785714285715</v>
      </c>
    </row>
    <row r="40" spans="1:5" x14ac:dyDescent="0.2">
      <c r="A40" s="21" t="s">
        <v>16</v>
      </c>
      <c r="B40" s="21"/>
      <c r="C40" s="21"/>
      <c r="D40" s="21"/>
      <c r="E40" s="18">
        <f>(E36/59)*100</f>
        <v>100</v>
      </c>
    </row>
    <row r="42" spans="1:5" x14ac:dyDescent="0.2">
      <c r="A42" s="33"/>
    </row>
    <row r="43" spans="1:5" x14ac:dyDescent="0.2">
      <c r="A43" s="34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46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4" t="s">
        <v>9</v>
      </c>
      <c r="B7" s="4" t="s">
        <v>10</v>
      </c>
      <c r="C7" s="25">
        <v>46082</v>
      </c>
      <c r="D7" s="17">
        <v>22.41</v>
      </c>
      <c r="E7" s="6" t="str">
        <f>IF(D7&gt;50,D7/50,IF(D7&lt;=50,"-"))</f>
        <v>-</v>
      </c>
    </row>
    <row r="8" spans="1:5" ht="13.5" customHeight="1" x14ac:dyDescent="0.2">
      <c r="A8" s="4" t="s">
        <v>9</v>
      </c>
      <c r="B8" s="4" t="s">
        <v>10</v>
      </c>
      <c r="C8" s="25">
        <v>46083</v>
      </c>
      <c r="D8" s="15">
        <v>35.81</v>
      </c>
      <c r="E8" s="14" t="str">
        <f t="shared" ref="E8:E37" si="0">IF(D8&gt;50,D8/50,IF(D8&lt;=50,"-"))</f>
        <v>-</v>
      </c>
    </row>
    <row r="9" spans="1:5" ht="14.25" customHeight="1" x14ac:dyDescent="0.2">
      <c r="A9" s="4" t="s">
        <v>9</v>
      </c>
      <c r="B9" s="4" t="s">
        <v>10</v>
      </c>
      <c r="C9" s="25">
        <v>46084</v>
      </c>
      <c r="D9" s="15">
        <v>38.15</v>
      </c>
      <c r="E9" s="14" t="str">
        <f t="shared" si="0"/>
        <v>-</v>
      </c>
    </row>
    <row r="10" spans="1:5" ht="13.5" customHeight="1" x14ac:dyDescent="0.2">
      <c r="A10" s="4" t="s">
        <v>9</v>
      </c>
      <c r="B10" s="4" t="s">
        <v>10</v>
      </c>
      <c r="C10" s="25">
        <v>46085</v>
      </c>
      <c r="D10" s="15">
        <v>38.979999999999997</v>
      </c>
      <c r="E10" s="14" t="str">
        <f t="shared" si="0"/>
        <v>-</v>
      </c>
    </row>
    <row r="11" spans="1:5" x14ac:dyDescent="0.2">
      <c r="A11" s="4" t="s">
        <v>9</v>
      </c>
      <c r="B11" s="4" t="s">
        <v>10</v>
      </c>
      <c r="C11" s="25">
        <v>46086</v>
      </c>
      <c r="D11" s="15">
        <v>48.68</v>
      </c>
      <c r="E11" s="14" t="str">
        <f t="shared" si="0"/>
        <v>-</v>
      </c>
    </row>
    <row r="12" spans="1:5" x14ac:dyDescent="0.2">
      <c r="A12" s="4" t="s">
        <v>9</v>
      </c>
      <c r="B12" s="4" t="s">
        <v>10</v>
      </c>
      <c r="C12" s="25">
        <v>46087</v>
      </c>
      <c r="D12" s="15">
        <v>40.36</v>
      </c>
      <c r="E12" s="14" t="str">
        <f t="shared" si="0"/>
        <v>-</v>
      </c>
    </row>
    <row r="13" spans="1:5" x14ac:dyDescent="0.2">
      <c r="A13" s="4" t="s">
        <v>9</v>
      </c>
      <c r="B13" s="4" t="s">
        <v>10</v>
      </c>
      <c r="C13" s="25">
        <v>46088</v>
      </c>
      <c r="D13" s="15">
        <v>23.6</v>
      </c>
      <c r="E13" s="14" t="str">
        <f t="shared" si="0"/>
        <v>-</v>
      </c>
    </row>
    <row r="14" spans="1:5" x14ac:dyDescent="0.2">
      <c r="A14" s="4" t="s">
        <v>9</v>
      </c>
      <c r="B14" s="4" t="s">
        <v>10</v>
      </c>
      <c r="C14" s="25">
        <v>46089</v>
      </c>
      <c r="D14" s="15">
        <v>15.26</v>
      </c>
      <c r="E14" s="14" t="str">
        <f t="shared" si="0"/>
        <v>-</v>
      </c>
    </row>
    <row r="15" spans="1:5" x14ac:dyDescent="0.2">
      <c r="A15" s="4" t="s">
        <v>9</v>
      </c>
      <c r="B15" s="4" t="s">
        <v>10</v>
      </c>
      <c r="C15" s="25">
        <v>46090</v>
      </c>
      <c r="D15" s="18">
        <v>16.809999999999999</v>
      </c>
      <c r="E15" s="14" t="str">
        <f t="shared" si="0"/>
        <v>-</v>
      </c>
    </row>
    <row r="16" spans="1:5" x14ac:dyDescent="0.2">
      <c r="A16" s="4" t="s">
        <v>9</v>
      </c>
      <c r="B16" s="4" t="s">
        <v>10</v>
      </c>
      <c r="C16" s="25">
        <v>46091</v>
      </c>
      <c r="D16" s="16">
        <v>15.18</v>
      </c>
      <c r="E16" s="6" t="str">
        <f t="shared" si="0"/>
        <v>-</v>
      </c>
    </row>
    <row r="17" spans="1:5" x14ac:dyDescent="0.2">
      <c r="A17" s="4" t="s">
        <v>9</v>
      </c>
      <c r="B17" s="4" t="s">
        <v>10</v>
      </c>
      <c r="C17" s="25">
        <v>46092</v>
      </c>
      <c r="D17" s="9">
        <v>22.26</v>
      </c>
      <c r="E17" s="6" t="str">
        <f t="shared" si="0"/>
        <v>-</v>
      </c>
    </row>
    <row r="18" spans="1:5" x14ac:dyDescent="0.2">
      <c r="A18" s="4" t="s">
        <v>9</v>
      </c>
      <c r="B18" s="4" t="s">
        <v>10</v>
      </c>
      <c r="C18" s="25">
        <v>46093</v>
      </c>
      <c r="D18" s="9">
        <v>17.95</v>
      </c>
      <c r="E18" s="6" t="str">
        <f t="shared" si="0"/>
        <v>-</v>
      </c>
    </row>
    <row r="19" spans="1:5" x14ac:dyDescent="0.2">
      <c r="A19" s="4" t="s">
        <v>9</v>
      </c>
      <c r="B19" s="4" t="s">
        <v>10</v>
      </c>
      <c r="C19" s="25">
        <v>46094</v>
      </c>
      <c r="D19" s="9">
        <v>26.11</v>
      </c>
      <c r="E19" s="6" t="str">
        <f t="shared" si="0"/>
        <v>-</v>
      </c>
    </row>
    <row r="20" spans="1:5" x14ac:dyDescent="0.2">
      <c r="A20" s="4" t="s">
        <v>9</v>
      </c>
      <c r="B20" s="4" t="s">
        <v>10</v>
      </c>
      <c r="C20" s="25">
        <v>46095</v>
      </c>
      <c r="D20" s="9">
        <v>28.01</v>
      </c>
      <c r="E20" s="6" t="str">
        <f t="shared" si="0"/>
        <v>-</v>
      </c>
    </row>
    <row r="21" spans="1:5" x14ac:dyDescent="0.2">
      <c r="A21" s="4" t="s">
        <v>9</v>
      </c>
      <c r="B21" s="4" t="s">
        <v>10</v>
      </c>
      <c r="C21" s="25">
        <v>46096</v>
      </c>
      <c r="D21" s="9">
        <v>28.22</v>
      </c>
      <c r="E21" s="6" t="str">
        <f t="shared" si="0"/>
        <v>-</v>
      </c>
    </row>
    <row r="22" spans="1:5" x14ac:dyDescent="0.2">
      <c r="A22" s="4" t="s">
        <v>9</v>
      </c>
      <c r="B22" s="4" t="s">
        <v>10</v>
      </c>
      <c r="C22" s="25">
        <v>46097</v>
      </c>
      <c r="D22" s="9">
        <v>42.08</v>
      </c>
      <c r="E22" s="6" t="str">
        <f t="shared" si="0"/>
        <v>-</v>
      </c>
    </row>
    <row r="23" spans="1:5" x14ac:dyDescent="0.2">
      <c r="A23" s="4" t="s">
        <v>9</v>
      </c>
      <c r="B23" s="4" t="s">
        <v>10</v>
      </c>
      <c r="C23" s="25">
        <v>46098</v>
      </c>
      <c r="D23" s="9">
        <v>49.21</v>
      </c>
      <c r="E23" s="6" t="str">
        <f t="shared" si="0"/>
        <v>-</v>
      </c>
    </row>
    <row r="24" spans="1:5" x14ac:dyDescent="0.2">
      <c r="A24" s="4" t="s">
        <v>9</v>
      </c>
      <c r="B24" s="4" t="s">
        <v>10</v>
      </c>
      <c r="C24" s="25">
        <v>46099</v>
      </c>
      <c r="D24" s="9">
        <v>44.65</v>
      </c>
      <c r="E24" s="6" t="str">
        <f t="shared" si="0"/>
        <v>-</v>
      </c>
    </row>
    <row r="25" spans="1:5" x14ac:dyDescent="0.2">
      <c r="A25" s="4" t="s">
        <v>9</v>
      </c>
      <c r="B25" s="4" t="s">
        <v>10</v>
      </c>
      <c r="C25" s="25">
        <v>46100</v>
      </c>
      <c r="D25" s="9">
        <v>25.81</v>
      </c>
      <c r="E25" s="6" t="str">
        <f t="shared" si="0"/>
        <v>-</v>
      </c>
    </row>
    <row r="26" spans="1:5" x14ac:dyDescent="0.2">
      <c r="A26" s="4" t="s">
        <v>9</v>
      </c>
      <c r="B26" s="4" t="s">
        <v>10</v>
      </c>
      <c r="C26" s="25">
        <v>46101</v>
      </c>
      <c r="D26" s="9">
        <v>22.01</v>
      </c>
      <c r="E26" s="6" t="str">
        <f t="shared" si="0"/>
        <v>-</v>
      </c>
    </row>
    <row r="27" spans="1:5" x14ac:dyDescent="0.2">
      <c r="A27" s="4" t="s">
        <v>9</v>
      </c>
      <c r="B27" s="4" t="s">
        <v>10</v>
      </c>
      <c r="C27" s="25">
        <v>46102</v>
      </c>
      <c r="D27" s="9">
        <v>24.37</v>
      </c>
      <c r="E27" s="6" t="str">
        <f t="shared" si="0"/>
        <v>-</v>
      </c>
    </row>
    <row r="28" spans="1:5" x14ac:dyDescent="0.2">
      <c r="A28" s="4" t="s">
        <v>9</v>
      </c>
      <c r="B28" s="4" t="s">
        <v>10</v>
      </c>
      <c r="C28" s="25">
        <v>46103</v>
      </c>
      <c r="D28" s="9">
        <v>23.35</v>
      </c>
      <c r="E28" s="6" t="str">
        <f t="shared" si="0"/>
        <v>-</v>
      </c>
    </row>
    <row r="29" spans="1:5" x14ac:dyDescent="0.2">
      <c r="A29" s="4" t="s">
        <v>9</v>
      </c>
      <c r="B29" s="4" t="s">
        <v>10</v>
      </c>
      <c r="C29" s="25">
        <v>46104</v>
      </c>
      <c r="D29" s="9">
        <v>21.75</v>
      </c>
      <c r="E29" s="6" t="str">
        <f t="shared" si="0"/>
        <v>-</v>
      </c>
    </row>
    <row r="30" spans="1:5" x14ac:dyDescent="0.2">
      <c r="A30" s="4" t="s">
        <v>9</v>
      </c>
      <c r="B30" s="4" t="s">
        <v>10</v>
      </c>
      <c r="C30" s="25">
        <v>46105</v>
      </c>
      <c r="D30" s="9">
        <v>28.57</v>
      </c>
      <c r="E30" s="6" t="str">
        <f t="shared" si="0"/>
        <v>-</v>
      </c>
    </row>
    <row r="31" spans="1:5" x14ac:dyDescent="0.2">
      <c r="A31" s="4" t="s">
        <v>9</v>
      </c>
      <c r="B31" s="4" t="s">
        <v>10</v>
      </c>
      <c r="C31" s="25">
        <v>46106</v>
      </c>
      <c r="D31" s="9">
        <v>32.33</v>
      </c>
      <c r="E31" s="6" t="str">
        <f t="shared" si="0"/>
        <v>-</v>
      </c>
    </row>
    <row r="32" spans="1:5" x14ac:dyDescent="0.2">
      <c r="A32" s="4" t="s">
        <v>9</v>
      </c>
      <c r="B32" s="4" t="s">
        <v>10</v>
      </c>
      <c r="C32" s="25">
        <v>46107</v>
      </c>
      <c r="D32" s="9">
        <v>26.39</v>
      </c>
      <c r="E32" s="6" t="str">
        <f t="shared" si="0"/>
        <v>-</v>
      </c>
    </row>
    <row r="33" spans="1:5" x14ac:dyDescent="0.2">
      <c r="A33" s="4" t="s">
        <v>9</v>
      </c>
      <c r="B33" s="4" t="s">
        <v>10</v>
      </c>
      <c r="C33" s="25">
        <v>46108</v>
      </c>
      <c r="D33" s="9">
        <v>21.28</v>
      </c>
      <c r="E33" s="6" t="str">
        <f t="shared" si="0"/>
        <v>-</v>
      </c>
    </row>
    <row r="34" spans="1:5" x14ac:dyDescent="0.2">
      <c r="A34" s="4" t="s">
        <v>9</v>
      </c>
      <c r="B34" s="4" t="s">
        <v>10</v>
      </c>
      <c r="C34" s="25">
        <v>46109</v>
      </c>
      <c r="D34" s="9">
        <v>14.68</v>
      </c>
      <c r="E34" s="6" t="str">
        <f t="shared" si="0"/>
        <v>-</v>
      </c>
    </row>
    <row r="35" spans="1:5" x14ac:dyDescent="0.2">
      <c r="A35" s="4" t="s">
        <v>9</v>
      </c>
      <c r="B35" s="4" t="s">
        <v>10</v>
      </c>
      <c r="C35" s="25">
        <v>46110</v>
      </c>
      <c r="D35" s="9">
        <v>10.83</v>
      </c>
      <c r="E35" s="6" t="str">
        <f t="shared" si="0"/>
        <v>-</v>
      </c>
    </row>
    <row r="36" spans="1:5" x14ac:dyDescent="0.2">
      <c r="A36" s="4" t="s">
        <v>9</v>
      </c>
      <c r="B36" s="4" t="s">
        <v>10</v>
      </c>
      <c r="C36" s="25">
        <v>46111</v>
      </c>
      <c r="D36" s="9">
        <v>10.59</v>
      </c>
      <c r="E36" s="6" t="str">
        <f t="shared" si="0"/>
        <v>-</v>
      </c>
    </row>
    <row r="37" spans="1:5" x14ac:dyDescent="0.2">
      <c r="A37" s="4" t="s">
        <v>9</v>
      </c>
      <c r="B37" s="4" t="s">
        <v>10</v>
      </c>
      <c r="C37" s="25">
        <v>46112</v>
      </c>
      <c r="D37" s="9">
        <v>11.02</v>
      </c>
      <c r="E37" s="6" t="str">
        <f t="shared" si="0"/>
        <v>-</v>
      </c>
    </row>
    <row r="38" spans="1:5" x14ac:dyDescent="0.2">
      <c r="A38" s="40" t="s">
        <v>11</v>
      </c>
      <c r="B38" s="40"/>
      <c r="C38" s="8"/>
      <c r="D38" s="8"/>
      <c r="E38" s="9">
        <f>COUNT(D7:D37)</f>
        <v>31</v>
      </c>
    </row>
    <row r="39" spans="1:5" x14ac:dyDescent="0.2">
      <c r="A39" s="21" t="s">
        <v>12</v>
      </c>
      <c r="B39" s="21"/>
      <c r="C39" s="19"/>
      <c r="D39" s="8"/>
      <c r="E39" s="9">
        <f>'M2'!E36+'M3'!E38</f>
        <v>90</v>
      </c>
    </row>
    <row r="40" spans="1:5" x14ac:dyDescent="0.2">
      <c r="A40" s="22" t="s">
        <v>13</v>
      </c>
      <c r="B40" s="21"/>
      <c r="C40" s="19"/>
      <c r="D40" s="8"/>
      <c r="E40" s="9">
        <f>COUNT(E7:E37)</f>
        <v>0</v>
      </c>
    </row>
    <row r="41" spans="1:5" x14ac:dyDescent="0.2">
      <c r="A41" s="22" t="s">
        <v>14</v>
      </c>
      <c r="B41" s="21"/>
      <c r="C41" s="19"/>
      <c r="D41" s="8"/>
      <c r="E41" s="9">
        <f>'M2'!E38+'M3'!E40</f>
        <v>0</v>
      </c>
    </row>
    <row r="42" spans="1:5" x14ac:dyDescent="0.2">
      <c r="A42" s="21" t="s">
        <v>15</v>
      </c>
      <c r="B42" s="21"/>
      <c r="C42" s="19"/>
      <c r="D42" s="8"/>
      <c r="E42" s="10">
        <f>AVERAGE(D7:D37)</f>
        <v>26.668064516129029</v>
      </c>
    </row>
    <row r="43" spans="1:5" x14ac:dyDescent="0.2">
      <c r="A43" s="41" t="s">
        <v>16</v>
      </c>
      <c r="B43" s="41"/>
      <c r="C43" s="8"/>
      <c r="D43" s="8"/>
      <c r="E43" s="9">
        <f>(E39/90)*100</f>
        <v>100</v>
      </c>
    </row>
    <row r="45" spans="1:5" x14ac:dyDescent="0.2">
      <c r="A45" s="33"/>
    </row>
    <row r="46" spans="1:5" x14ac:dyDescent="0.2">
      <c r="A46" s="34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5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4" t="s">
        <v>9</v>
      </c>
      <c r="B7" s="4" t="s">
        <v>10</v>
      </c>
      <c r="C7" s="25">
        <v>46113</v>
      </c>
      <c r="D7" s="12">
        <v>20.03</v>
      </c>
      <c r="E7" s="6" t="str">
        <f>IF(D7&gt;50,D7/50,IF(D7&lt;=50,"-"))</f>
        <v>-</v>
      </c>
    </row>
    <row r="8" spans="1:5" ht="13.5" customHeight="1" x14ac:dyDescent="0.2">
      <c r="A8" s="4" t="s">
        <v>9</v>
      </c>
      <c r="B8" s="4" t="s">
        <v>10</v>
      </c>
      <c r="C8" s="25">
        <v>46114</v>
      </c>
      <c r="D8" s="9">
        <v>12.72</v>
      </c>
      <c r="E8" s="6" t="str">
        <f t="shared" ref="E8:E36" si="0">IF(D8&gt;50,D8/50,IF(D8&lt;=50,"-"))</f>
        <v>-</v>
      </c>
    </row>
    <row r="9" spans="1:5" ht="14.25" customHeight="1" x14ac:dyDescent="0.2">
      <c r="A9" s="4" t="s">
        <v>9</v>
      </c>
      <c r="B9" s="4" t="s">
        <v>10</v>
      </c>
      <c r="C9" s="25">
        <v>46115</v>
      </c>
      <c r="D9" s="9">
        <v>14.47</v>
      </c>
      <c r="E9" s="6" t="str">
        <f t="shared" si="0"/>
        <v>-</v>
      </c>
    </row>
    <row r="10" spans="1:5" ht="13.5" customHeight="1" x14ac:dyDescent="0.2">
      <c r="A10" s="4" t="s">
        <v>9</v>
      </c>
      <c r="B10" s="4" t="s">
        <v>10</v>
      </c>
      <c r="C10" s="25">
        <v>46116</v>
      </c>
      <c r="D10" s="9">
        <v>19.2</v>
      </c>
      <c r="E10" s="6" t="str">
        <f t="shared" si="0"/>
        <v>-</v>
      </c>
    </row>
    <row r="11" spans="1:5" x14ac:dyDescent="0.2">
      <c r="A11" s="4" t="s">
        <v>9</v>
      </c>
      <c r="B11" s="4" t="s">
        <v>10</v>
      </c>
      <c r="C11" s="25">
        <v>46117</v>
      </c>
      <c r="D11" s="9">
        <v>15.26</v>
      </c>
      <c r="E11" s="6" t="str">
        <f t="shared" si="0"/>
        <v>-</v>
      </c>
    </row>
    <row r="12" spans="1:5" x14ac:dyDescent="0.2">
      <c r="A12" s="4" t="s">
        <v>9</v>
      </c>
      <c r="B12" s="4" t="s">
        <v>10</v>
      </c>
      <c r="C12" s="25">
        <v>46118</v>
      </c>
      <c r="D12" s="9">
        <v>23.16</v>
      </c>
      <c r="E12" s="6" t="str">
        <f t="shared" si="0"/>
        <v>-</v>
      </c>
    </row>
    <row r="13" spans="1:5" x14ac:dyDescent="0.2">
      <c r="A13" s="4" t="s">
        <v>9</v>
      </c>
      <c r="B13" s="4" t="s">
        <v>10</v>
      </c>
      <c r="C13" s="25">
        <v>46119</v>
      </c>
      <c r="D13" s="9">
        <v>12.95</v>
      </c>
      <c r="E13" s="6" t="str">
        <f t="shared" si="0"/>
        <v>-</v>
      </c>
    </row>
    <row r="14" spans="1:5" x14ac:dyDescent="0.2">
      <c r="A14" s="4" t="s">
        <v>9</v>
      </c>
      <c r="B14" s="4" t="s">
        <v>10</v>
      </c>
      <c r="C14" s="25">
        <v>46120</v>
      </c>
      <c r="D14" s="9">
        <v>12.97</v>
      </c>
      <c r="E14" s="6" t="str">
        <f t="shared" si="0"/>
        <v>-</v>
      </c>
    </row>
    <row r="15" spans="1:5" x14ac:dyDescent="0.2">
      <c r="A15" s="4" t="s">
        <v>9</v>
      </c>
      <c r="B15" s="4" t="s">
        <v>10</v>
      </c>
      <c r="C15" s="25">
        <v>46121</v>
      </c>
      <c r="D15" s="9">
        <v>13.61</v>
      </c>
      <c r="E15" s="6" t="str">
        <f t="shared" si="0"/>
        <v>-</v>
      </c>
    </row>
    <row r="16" spans="1:5" x14ac:dyDescent="0.2">
      <c r="A16" s="4" t="s">
        <v>9</v>
      </c>
      <c r="B16" s="4" t="s">
        <v>10</v>
      </c>
      <c r="C16" s="25">
        <v>46122</v>
      </c>
      <c r="D16" s="9">
        <v>9.6199999999999992</v>
      </c>
      <c r="E16" s="6" t="str">
        <f t="shared" si="0"/>
        <v>-</v>
      </c>
    </row>
    <row r="17" spans="1:5" x14ac:dyDescent="0.2">
      <c r="A17" s="4" t="s">
        <v>9</v>
      </c>
      <c r="B17" s="4" t="s">
        <v>10</v>
      </c>
      <c r="C17" s="25">
        <v>46123</v>
      </c>
      <c r="D17" s="9">
        <v>15.44</v>
      </c>
      <c r="E17" s="6" t="str">
        <f t="shared" si="0"/>
        <v>-</v>
      </c>
    </row>
    <row r="18" spans="1:5" x14ac:dyDescent="0.2">
      <c r="A18" s="4" t="s">
        <v>9</v>
      </c>
      <c r="B18" s="4" t="s">
        <v>10</v>
      </c>
      <c r="C18" s="25">
        <v>46124</v>
      </c>
      <c r="D18" s="9">
        <v>11.56</v>
      </c>
      <c r="E18" s="6" t="str">
        <f t="shared" si="0"/>
        <v>-</v>
      </c>
    </row>
    <row r="19" spans="1:5" x14ac:dyDescent="0.2">
      <c r="A19" s="4" t="s">
        <v>9</v>
      </c>
      <c r="B19" s="4" t="s">
        <v>10</v>
      </c>
      <c r="C19" s="25">
        <v>46125</v>
      </c>
      <c r="D19" s="9">
        <v>11.52</v>
      </c>
      <c r="E19" s="6" t="str">
        <f t="shared" si="0"/>
        <v>-</v>
      </c>
    </row>
    <row r="20" spans="1:5" x14ac:dyDescent="0.2">
      <c r="A20" s="4" t="s">
        <v>9</v>
      </c>
      <c r="B20" s="4" t="s">
        <v>10</v>
      </c>
      <c r="C20" s="25">
        <v>46126</v>
      </c>
      <c r="D20" s="9">
        <v>9.82</v>
      </c>
      <c r="E20" s="6" t="str">
        <f t="shared" si="0"/>
        <v>-</v>
      </c>
    </row>
    <row r="21" spans="1:5" x14ac:dyDescent="0.2">
      <c r="A21" s="4" t="s">
        <v>9</v>
      </c>
      <c r="B21" s="4" t="s">
        <v>10</v>
      </c>
      <c r="C21" s="25">
        <v>46127</v>
      </c>
      <c r="D21" s="9">
        <v>13.01</v>
      </c>
      <c r="E21" s="6" t="str">
        <f t="shared" si="0"/>
        <v>-</v>
      </c>
    </row>
    <row r="22" spans="1:5" x14ac:dyDescent="0.2">
      <c r="A22" s="4" t="s">
        <v>9</v>
      </c>
      <c r="B22" s="4" t="s">
        <v>10</v>
      </c>
      <c r="C22" s="25">
        <v>46128</v>
      </c>
      <c r="D22" s="9">
        <v>12.25</v>
      </c>
      <c r="E22" s="6" t="str">
        <f t="shared" si="0"/>
        <v>-</v>
      </c>
    </row>
    <row r="23" spans="1:5" x14ac:dyDescent="0.2">
      <c r="A23" s="4" t="s">
        <v>9</v>
      </c>
      <c r="B23" s="4" t="s">
        <v>10</v>
      </c>
      <c r="C23" s="25">
        <v>46129</v>
      </c>
      <c r="D23" s="9">
        <v>15.79</v>
      </c>
      <c r="E23" s="6" t="str">
        <f t="shared" si="0"/>
        <v>-</v>
      </c>
    </row>
    <row r="24" spans="1:5" x14ac:dyDescent="0.2">
      <c r="A24" s="4" t="s">
        <v>9</v>
      </c>
      <c r="B24" s="4" t="s">
        <v>10</v>
      </c>
      <c r="C24" s="25">
        <v>46130</v>
      </c>
      <c r="D24" s="9">
        <v>19.07</v>
      </c>
      <c r="E24" s="6" t="str">
        <f t="shared" si="0"/>
        <v>-</v>
      </c>
    </row>
    <row r="25" spans="1:5" x14ac:dyDescent="0.2">
      <c r="A25" s="4" t="s">
        <v>9</v>
      </c>
      <c r="B25" s="4" t="s">
        <v>10</v>
      </c>
      <c r="C25" s="25">
        <v>46131</v>
      </c>
      <c r="D25" s="9">
        <v>14.84</v>
      </c>
      <c r="E25" s="6" t="str">
        <f t="shared" si="0"/>
        <v>-</v>
      </c>
    </row>
    <row r="26" spans="1:5" x14ac:dyDescent="0.2">
      <c r="A26" s="4" t="s">
        <v>9</v>
      </c>
      <c r="B26" s="4" t="s">
        <v>10</v>
      </c>
      <c r="C26" s="25">
        <v>46132</v>
      </c>
      <c r="D26" s="9">
        <v>18.579999999999998</v>
      </c>
      <c r="E26" s="6" t="str">
        <f t="shared" si="0"/>
        <v>-</v>
      </c>
    </row>
    <row r="27" spans="1:5" x14ac:dyDescent="0.2">
      <c r="A27" s="4" t="s">
        <v>9</v>
      </c>
      <c r="B27" s="4" t="s">
        <v>10</v>
      </c>
      <c r="C27" s="25">
        <v>46133</v>
      </c>
      <c r="D27" s="9">
        <v>13.45</v>
      </c>
      <c r="E27" s="6" t="str">
        <f t="shared" si="0"/>
        <v>-</v>
      </c>
    </row>
    <row r="28" spans="1:5" x14ac:dyDescent="0.2">
      <c r="A28" s="4" t="s">
        <v>9</v>
      </c>
      <c r="B28" s="4" t="s">
        <v>10</v>
      </c>
      <c r="C28" s="25">
        <v>46134</v>
      </c>
      <c r="D28" s="9">
        <v>9.59</v>
      </c>
      <c r="E28" s="6" t="str">
        <f t="shared" si="0"/>
        <v>-</v>
      </c>
    </row>
    <row r="29" spans="1:5" x14ac:dyDescent="0.2">
      <c r="A29" s="4" t="s">
        <v>9</v>
      </c>
      <c r="B29" s="4" t="s">
        <v>10</v>
      </c>
      <c r="C29" s="25">
        <v>46135</v>
      </c>
      <c r="D29" s="9">
        <v>10.35</v>
      </c>
      <c r="E29" s="6" t="str">
        <f t="shared" si="0"/>
        <v>-</v>
      </c>
    </row>
    <row r="30" spans="1:5" x14ac:dyDescent="0.2">
      <c r="A30" s="4" t="s">
        <v>9</v>
      </c>
      <c r="B30" s="4" t="s">
        <v>10</v>
      </c>
      <c r="C30" s="25">
        <v>46136</v>
      </c>
      <c r="D30" s="9">
        <v>15.7</v>
      </c>
      <c r="E30" s="6" t="str">
        <f t="shared" si="0"/>
        <v>-</v>
      </c>
    </row>
    <row r="31" spans="1:5" x14ac:dyDescent="0.2">
      <c r="A31" s="4" t="s">
        <v>9</v>
      </c>
      <c r="B31" s="4" t="s">
        <v>10</v>
      </c>
      <c r="C31" s="25">
        <v>46137</v>
      </c>
      <c r="D31" s="9">
        <v>20.94</v>
      </c>
      <c r="E31" s="6" t="str">
        <f t="shared" si="0"/>
        <v>-</v>
      </c>
    </row>
    <row r="32" spans="1:5" x14ac:dyDescent="0.2">
      <c r="A32" s="4" t="s">
        <v>9</v>
      </c>
      <c r="B32" s="4" t="s">
        <v>10</v>
      </c>
      <c r="C32" s="25">
        <v>46138</v>
      </c>
      <c r="D32" s="9">
        <v>20.64</v>
      </c>
      <c r="E32" s="6" t="str">
        <f t="shared" si="0"/>
        <v>-</v>
      </c>
    </row>
    <row r="33" spans="1:5" x14ac:dyDescent="0.2">
      <c r="A33" s="4" t="s">
        <v>9</v>
      </c>
      <c r="B33" s="4" t="s">
        <v>10</v>
      </c>
      <c r="C33" s="25">
        <v>46139</v>
      </c>
      <c r="D33" s="9">
        <v>19</v>
      </c>
      <c r="E33" s="6" t="str">
        <f t="shared" si="0"/>
        <v>-</v>
      </c>
    </row>
    <row r="34" spans="1:5" x14ac:dyDescent="0.2">
      <c r="A34" s="4" t="s">
        <v>9</v>
      </c>
      <c r="B34" s="4" t="s">
        <v>10</v>
      </c>
      <c r="C34" s="25">
        <v>46140</v>
      </c>
      <c r="D34" s="9">
        <v>16.21</v>
      </c>
      <c r="E34" s="6" t="str">
        <f t="shared" si="0"/>
        <v>-</v>
      </c>
    </row>
    <row r="35" spans="1:5" x14ac:dyDescent="0.2">
      <c r="A35" s="4" t="s">
        <v>9</v>
      </c>
      <c r="B35" s="4" t="s">
        <v>10</v>
      </c>
      <c r="C35" s="25">
        <v>46141</v>
      </c>
      <c r="D35" s="9">
        <v>15.4</v>
      </c>
      <c r="E35" s="6" t="str">
        <f t="shared" si="0"/>
        <v>-</v>
      </c>
    </row>
    <row r="36" spans="1:5" x14ac:dyDescent="0.2">
      <c r="A36" s="20" t="s">
        <v>9</v>
      </c>
      <c r="B36" s="20" t="s">
        <v>10</v>
      </c>
      <c r="C36" s="25">
        <v>46142</v>
      </c>
      <c r="D36" s="9">
        <v>12.29</v>
      </c>
      <c r="E36" s="6" t="str">
        <f t="shared" si="0"/>
        <v>-</v>
      </c>
    </row>
    <row r="37" spans="1:5" x14ac:dyDescent="0.2">
      <c r="A37" s="21" t="s">
        <v>11</v>
      </c>
      <c r="B37" s="21"/>
      <c r="C37" s="19"/>
      <c r="D37" s="8"/>
      <c r="E37" s="9">
        <f>COUNT(D7:D36)</f>
        <v>30</v>
      </c>
    </row>
    <row r="38" spans="1:5" x14ac:dyDescent="0.2">
      <c r="A38" s="21" t="s">
        <v>12</v>
      </c>
      <c r="B38" s="21"/>
      <c r="C38" s="19"/>
      <c r="D38" s="8"/>
      <c r="E38" s="9">
        <f>'M3'!E39+'M4'!E37</f>
        <v>120</v>
      </c>
    </row>
    <row r="39" spans="1:5" x14ac:dyDescent="0.2">
      <c r="A39" s="22" t="s">
        <v>13</v>
      </c>
      <c r="B39" s="21"/>
      <c r="C39" s="19"/>
      <c r="D39" s="8"/>
      <c r="E39" s="9">
        <f>COUNT(E7:E36)</f>
        <v>0</v>
      </c>
    </row>
    <row r="40" spans="1:5" x14ac:dyDescent="0.2">
      <c r="A40" s="22" t="s">
        <v>14</v>
      </c>
      <c r="B40" s="21"/>
      <c r="C40" s="19"/>
      <c r="D40" s="8"/>
      <c r="E40" s="9">
        <f>'M3'!E41+'M4'!E39</f>
        <v>0</v>
      </c>
    </row>
    <row r="41" spans="1:5" x14ac:dyDescent="0.2">
      <c r="A41" s="21" t="s">
        <v>15</v>
      </c>
      <c r="B41" s="21"/>
      <c r="C41" s="19"/>
      <c r="D41" s="8"/>
      <c r="E41" s="10">
        <f>AVERAGE(D7:D36)</f>
        <v>14.98133333333333</v>
      </c>
    </row>
    <row r="42" spans="1:5" x14ac:dyDescent="0.2">
      <c r="A42" s="21" t="s">
        <v>16</v>
      </c>
      <c r="B42" s="21"/>
      <c r="C42" s="19"/>
      <c r="D42" s="8"/>
      <c r="E42" s="9">
        <f>(E38/120)*100</f>
        <v>100</v>
      </c>
    </row>
    <row r="44" spans="1:5" x14ac:dyDescent="0.2">
      <c r="A44" s="33"/>
    </row>
    <row r="45" spans="1:5" x14ac:dyDescent="0.2">
      <c r="A45" s="34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1.1811023622047245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46"/>
  <sheetViews>
    <sheetView topLeftCell="A7" workbookViewId="0">
      <selection activeCell="A44" sqref="A44:E44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4" t="s">
        <v>9</v>
      </c>
      <c r="B7" s="4" t="s">
        <v>10</v>
      </c>
      <c r="C7" s="25">
        <v>46143</v>
      </c>
      <c r="D7" s="3">
        <v>10.38</v>
      </c>
      <c r="E7" s="6" t="str">
        <f>IF(D7&gt;50,D7/50,IF(D7&lt;=50,"-"))</f>
        <v>-</v>
      </c>
    </row>
    <row r="8" spans="1:5" ht="13.5" customHeight="1" x14ac:dyDescent="0.2">
      <c r="A8" s="4" t="s">
        <v>9</v>
      </c>
      <c r="B8" s="4" t="s">
        <v>10</v>
      </c>
      <c r="C8" s="25">
        <v>46144</v>
      </c>
      <c r="D8" s="9">
        <v>13.96</v>
      </c>
      <c r="E8" s="6" t="str">
        <f t="shared" ref="E8:E37" si="0">IF(D8&gt;50,D8/50,IF(D8&lt;=50,"-"))</f>
        <v>-</v>
      </c>
    </row>
    <row r="9" spans="1:5" ht="14.25" customHeight="1" x14ac:dyDescent="0.2">
      <c r="A9" s="4" t="s">
        <v>9</v>
      </c>
      <c r="B9" s="4" t="s">
        <v>10</v>
      </c>
      <c r="C9" s="25">
        <v>46145</v>
      </c>
      <c r="D9" s="9">
        <v>11.02</v>
      </c>
      <c r="E9" s="6" t="str">
        <f t="shared" si="0"/>
        <v>-</v>
      </c>
    </row>
    <row r="10" spans="1:5" ht="13.5" customHeight="1" x14ac:dyDescent="0.2">
      <c r="A10" s="4" t="s">
        <v>9</v>
      </c>
      <c r="B10" s="4" t="s">
        <v>10</v>
      </c>
      <c r="C10" s="25">
        <v>46146</v>
      </c>
      <c r="D10" s="9">
        <v>13.82</v>
      </c>
      <c r="E10" s="6" t="str">
        <f t="shared" si="0"/>
        <v>-</v>
      </c>
    </row>
    <row r="11" spans="1:5" x14ac:dyDescent="0.2">
      <c r="A11" s="4" t="s">
        <v>9</v>
      </c>
      <c r="B11" s="4" t="s">
        <v>10</v>
      </c>
      <c r="C11" s="25">
        <v>46147</v>
      </c>
      <c r="D11" s="9">
        <v>20.16</v>
      </c>
      <c r="E11" s="6" t="str">
        <f t="shared" si="0"/>
        <v>-</v>
      </c>
    </row>
    <row r="12" spans="1:5" x14ac:dyDescent="0.2">
      <c r="A12" s="4" t="s">
        <v>9</v>
      </c>
      <c r="B12" s="4" t="s">
        <v>10</v>
      </c>
      <c r="C12" s="25">
        <v>46148</v>
      </c>
      <c r="D12" s="9">
        <v>18.55</v>
      </c>
      <c r="E12" s="6" t="str">
        <f t="shared" si="0"/>
        <v>-</v>
      </c>
    </row>
    <row r="13" spans="1:5" x14ac:dyDescent="0.2">
      <c r="A13" s="4" t="s">
        <v>9</v>
      </c>
      <c r="B13" s="4" t="s">
        <v>10</v>
      </c>
      <c r="C13" s="25">
        <v>46149</v>
      </c>
      <c r="D13" s="9">
        <v>15.48</v>
      </c>
      <c r="E13" s="6" t="str">
        <f t="shared" si="0"/>
        <v>-</v>
      </c>
    </row>
    <row r="14" spans="1:5" x14ac:dyDescent="0.2">
      <c r="A14" s="4" t="s">
        <v>9</v>
      </c>
      <c r="B14" s="4" t="s">
        <v>10</v>
      </c>
      <c r="C14" s="25">
        <v>46150</v>
      </c>
      <c r="D14" s="9">
        <v>20.059999999999999</v>
      </c>
      <c r="E14" s="6" t="str">
        <f t="shared" si="0"/>
        <v>-</v>
      </c>
    </row>
    <row r="15" spans="1:5" x14ac:dyDescent="0.2">
      <c r="A15" s="4" t="s">
        <v>9</v>
      </c>
      <c r="B15" s="4" t="s">
        <v>10</v>
      </c>
      <c r="C15" s="25">
        <v>46151</v>
      </c>
      <c r="D15" s="9">
        <v>38.67</v>
      </c>
      <c r="E15" s="6" t="str">
        <f t="shared" si="0"/>
        <v>-</v>
      </c>
    </row>
    <row r="16" spans="1:5" x14ac:dyDescent="0.2">
      <c r="A16" s="4" t="s">
        <v>9</v>
      </c>
      <c r="B16" s="4" t="s">
        <v>10</v>
      </c>
      <c r="C16" s="25">
        <v>46152</v>
      </c>
      <c r="D16" s="9">
        <v>34.01</v>
      </c>
      <c r="E16" s="6" t="str">
        <f t="shared" si="0"/>
        <v>-</v>
      </c>
    </row>
    <row r="17" spans="1:5" x14ac:dyDescent="0.2">
      <c r="A17" s="4" t="s">
        <v>9</v>
      </c>
      <c r="B17" s="4" t="s">
        <v>10</v>
      </c>
      <c r="C17" s="25">
        <v>46153</v>
      </c>
      <c r="D17" s="9">
        <v>20.79</v>
      </c>
      <c r="E17" s="6" t="str">
        <f t="shared" si="0"/>
        <v>-</v>
      </c>
    </row>
    <row r="18" spans="1:5" x14ac:dyDescent="0.2">
      <c r="A18" s="4" t="s">
        <v>9</v>
      </c>
      <c r="B18" s="4" t="s">
        <v>10</v>
      </c>
      <c r="C18" s="25">
        <v>46154</v>
      </c>
      <c r="D18" s="9">
        <v>20.38</v>
      </c>
      <c r="E18" s="6" t="str">
        <f t="shared" si="0"/>
        <v>-</v>
      </c>
    </row>
    <row r="19" spans="1:5" x14ac:dyDescent="0.2">
      <c r="A19" s="4" t="s">
        <v>9</v>
      </c>
      <c r="B19" s="4" t="s">
        <v>10</v>
      </c>
      <c r="C19" s="25">
        <v>46155</v>
      </c>
      <c r="D19" s="9">
        <v>14.92</v>
      </c>
      <c r="E19" s="6" t="str">
        <f t="shared" si="0"/>
        <v>-</v>
      </c>
    </row>
    <row r="20" spans="1:5" x14ac:dyDescent="0.2">
      <c r="A20" s="4" t="s">
        <v>9</v>
      </c>
      <c r="B20" s="4" t="s">
        <v>10</v>
      </c>
      <c r="C20" s="25">
        <v>46156</v>
      </c>
      <c r="D20" s="9">
        <v>14.1</v>
      </c>
      <c r="E20" s="6" t="str">
        <f t="shared" si="0"/>
        <v>-</v>
      </c>
    </row>
    <row r="21" spans="1:5" x14ac:dyDescent="0.2">
      <c r="A21" s="4" t="s">
        <v>9</v>
      </c>
      <c r="B21" s="4" t="s">
        <v>10</v>
      </c>
      <c r="C21" s="25">
        <v>46157</v>
      </c>
      <c r="D21" s="9">
        <v>16.3</v>
      </c>
      <c r="E21" s="6" t="str">
        <f t="shared" si="0"/>
        <v>-</v>
      </c>
    </row>
    <row r="22" spans="1:5" x14ac:dyDescent="0.2">
      <c r="A22" s="4" t="s">
        <v>9</v>
      </c>
      <c r="B22" s="4" t="s">
        <v>10</v>
      </c>
      <c r="C22" s="25">
        <v>46158</v>
      </c>
      <c r="D22" s="9">
        <v>17.77</v>
      </c>
      <c r="E22" s="6" t="str">
        <f t="shared" si="0"/>
        <v>-</v>
      </c>
    </row>
    <row r="23" spans="1:5" x14ac:dyDescent="0.2">
      <c r="A23" s="4" t="s">
        <v>9</v>
      </c>
      <c r="B23" s="4" t="s">
        <v>10</v>
      </c>
      <c r="C23" s="25">
        <v>46159</v>
      </c>
      <c r="D23" s="9">
        <v>11.95</v>
      </c>
      <c r="E23" s="6" t="str">
        <f t="shared" si="0"/>
        <v>-</v>
      </c>
    </row>
    <row r="24" spans="1:5" x14ac:dyDescent="0.2">
      <c r="A24" s="4" t="s">
        <v>9</v>
      </c>
      <c r="B24" s="4" t="s">
        <v>10</v>
      </c>
      <c r="C24" s="25">
        <v>46160</v>
      </c>
      <c r="D24" s="9">
        <v>9.94</v>
      </c>
      <c r="E24" s="6" t="str">
        <f t="shared" si="0"/>
        <v>-</v>
      </c>
    </row>
    <row r="25" spans="1:5" x14ac:dyDescent="0.2">
      <c r="A25" s="4" t="s">
        <v>9</v>
      </c>
      <c r="B25" s="4" t="s">
        <v>10</v>
      </c>
      <c r="C25" s="25">
        <v>46161</v>
      </c>
      <c r="D25" s="9">
        <v>10.5</v>
      </c>
      <c r="E25" s="6" t="str">
        <f t="shared" si="0"/>
        <v>-</v>
      </c>
    </row>
    <row r="26" spans="1:5" x14ac:dyDescent="0.2">
      <c r="A26" s="4" t="s">
        <v>9</v>
      </c>
      <c r="B26" s="4" t="s">
        <v>10</v>
      </c>
      <c r="C26" s="25">
        <v>46162</v>
      </c>
      <c r="D26" s="9">
        <v>15.36</v>
      </c>
      <c r="E26" s="6" t="str">
        <f t="shared" si="0"/>
        <v>-</v>
      </c>
    </row>
    <row r="27" spans="1:5" x14ac:dyDescent="0.2">
      <c r="A27" s="4" t="s">
        <v>9</v>
      </c>
      <c r="B27" s="4" t="s">
        <v>10</v>
      </c>
      <c r="C27" s="25">
        <v>46163</v>
      </c>
      <c r="D27" s="9">
        <v>13.44</v>
      </c>
      <c r="E27" s="6" t="str">
        <f t="shared" si="0"/>
        <v>-</v>
      </c>
    </row>
    <row r="28" spans="1:5" x14ac:dyDescent="0.2">
      <c r="A28" s="4" t="s">
        <v>9</v>
      </c>
      <c r="B28" s="4" t="s">
        <v>10</v>
      </c>
      <c r="C28" s="25">
        <v>46164</v>
      </c>
      <c r="D28" s="9">
        <v>20.84</v>
      </c>
      <c r="E28" s="6" t="str">
        <f t="shared" si="0"/>
        <v>-</v>
      </c>
    </row>
    <row r="29" spans="1:5" x14ac:dyDescent="0.2">
      <c r="A29" s="4" t="s">
        <v>9</v>
      </c>
      <c r="B29" s="4" t="s">
        <v>10</v>
      </c>
      <c r="C29" s="25">
        <v>46165</v>
      </c>
      <c r="D29" s="9">
        <v>16.8</v>
      </c>
      <c r="E29" s="6" t="str">
        <f t="shared" si="0"/>
        <v>-</v>
      </c>
    </row>
    <row r="30" spans="1:5" x14ac:dyDescent="0.2">
      <c r="A30" s="4" t="s">
        <v>9</v>
      </c>
      <c r="B30" s="4" t="s">
        <v>10</v>
      </c>
      <c r="C30" s="25">
        <v>46166</v>
      </c>
      <c r="D30" s="9">
        <v>13.85</v>
      </c>
      <c r="E30" s="6" t="str">
        <f t="shared" si="0"/>
        <v>-</v>
      </c>
    </row>
    <row r="31" spans="1:5" x14ac:dyDescent="0.2">
      <c r="A31" s="4" t="s">
        <v>9</v>
      </c>
      <c r="B31" s="4" t="s">
        <v>10</v>
      </c>
      <c r="C31" s="25">
        <v>46167</v>
      </c>
      <c r="D31" s="9">
        <v>16.829999999999998</v>
      </c>
      <c r="E31" s="6" t="str">
        <f t="shared" si="0"/>
        <v>-</v>
      </c>
    </row>
    <row r="32" spans="1:5" x14ac:dyDescent="0.2">
      <c r="A32" s="4" t="s">
        <v>9</v>
      </c>
      <c r="B32" s="4" t="s">
        <v>10</v>
      </c>
      <c r="C32" s="25">
        <v>46168</v>
      </c>
      <c r="D32" s="9">
        <v>17.149999999999999</v>
      </c>
      <c r="E32" s="6" t="str">
        <f t="shared" si="0"/>
        <v>-</v>
      </c>
    </row>
    <row r="33" spans="1:5" x14ac:dyDescent="0.2">
      <c r="A33" s="4" t="s">
        <v>9</v>
      </c>
      <c r="B33" s="4" t="s">
        <v>10</v>
      </c>
      <c r="C33" s="25">
        <v>46169</v>
      </c>
      <c r="D33" s="9">
        <v>20.7</v>
      </c>
      <c r="E33" s="6" t="str">
        <f t="shared" si="0"/>
        <v>-</v>
      </c>
    </row>
    <row r="34" spans="1:5" x14ac:dyDescent="0.2">
      <c r="A34" s="4" t="s">
        <v>9</v>
      </c>
      <c r="B34" s="4" t="s">
        <v>10</v>
      </c>
      <c r="C34" s="25">
        <v>46170</v>
      </c>
      <c r="D34" s="9">
        <v>19.95</v>
      </c>
      <c r="E34" s="6" t="str">
        <f t="shared" si="0"/>
        <v>-</v>
      </c>
    </row>
    <row r="35" spans="1:5" x14ac:dyDescent="0.2">
      <c r="A35" s="4" t="s">
        <v>9</v>
      </c>
      <c r="B35" s="4" t="s">
        <v>10</v>
      </c>
      <c r="C35" s="25">
        <v>46171</v>
      </c>
      <c r="D35" s="9">
        <v>10.99</v>
      </c>
      <c r="E35" s="6" t="str">
        <f t="shared" si="0"/>
        <v>-</v>
      </c>
    </row>
    <row r="36" spans="1:5" x14ac:dyDescent="0.2">
      <c r="A36" s="4" t="s">
        <v>9</v>
      </c>
      <c r="B36" s="4" t="s">
        <v>10</v>
      </c>
      <c r="C36" s="25">
        <v>46172</v>
      </c>
      <c r="D36" s="9">
        <v>14.88</v>
      </c>
      <c r="E36" s="6" t="str">
        <f t="shared" si="0"/>
        <v>-</v>
      </c>
    </row>
    <row r="37" spans="1:5" x14ac:dyDescent="0.2">
      <c r="A37" s="4" t="s">
        <v>9</v>
      </c>
      <c r="B37" s="4" t="s">
        <v>10</v>
      </c>
      <c r="C37" s="25">
        <v>46173</v>
      </c>
      <c r="D37" s="9"/>
      <c r="E37" s="6" t="str">
        <f t="shared" si="0"/>
        <v>-</v>
      </c>
    </row>
    <row r="38" spans="1:5" x14ac:dyDescent="0.2">
      <c r="A38" s="40" t="s">
        <v>11</v>
      </c>
      <c r="B38" s="40"/>
      <c r="C38" s="8"/>
      <c r="D38" s="8"/>
      <c r="E38" s="9">
        <f>COUNT(D7:D37)</f>
        <v>30</v>
      </c>
    </row>
    <row r="39" spans="1:5" x14ac:dyDescent="0.2">
      <c r="A39" s="21" t="s">
        <v>12</v>
      </c>
      <c r="B39" s="21"/>
      <c r="C39" s="19"/>
      <c r="D39" s="8"/>
      <c r="E39" s="9">
        <f>'M4'!E38+'M5'!E38</f>
        <v>150</v>
      </c>
    </row>
    <row r="40" spans="1:5" x14ac:dyDescent="0.2">
      <c r="A40" s="22" t="s">
        <v>13</v>
      </c>
      <c r="B40" s="21"/>
      <c r="C40" s="19"/>
      <c r="D40" s="8"/>
      <c r="E40" s="9">
        <f>COUNT(E7:E37)</f>
        <v>0</v>
      </c>
    </row>
    <row r="41" spans="1:5" x14ac:dyDescent="0.2">
      <c r="A41" s="22" t="s">
        <v>14</v>
      </c>
      <c r="B41" s="21"/>
      <c r="C41" s="19"/>
      <c r="D41" s="8"/>
      <c r="E41" s="9">
        <f>'M4'!E40+'M5'!E40</f>
        <v>0</v>
      </c>
    </row>
    <row r="42" spans="1:5" x14ac:dyDescent="0.2">
      <c r="A42" s="21" t="s">
        <v>15</v>
      </c>
      <c r="B42" s="21"/>
      <c r="C42" s="19"/>
      <c r="D42" s="8"/>
      <c r="E42" s="10">
        <f>AVERAGE(D7:D37)</f>
        <v>17.118333333333332</v>
      </c>
    </row>
    <row r="43" spans="1:5" x14ac:dyDescent="0.2">
      <c r="A43" s="21" t="s">
        <v>16</v>
      </c>
      <c r="B43" s="21"/>
      <c r="C43" s="19"/>
      <c r="D43" s="8"/>
      <c r="E43" s="9">
        <f>(E39/151)*100</f>
        <v>99.337748344370851</v>
      </c>
    </row>
    <row r="44" spans="1:5" ht="43.5" customHeight="1" x14ac:dyDescent="0.2">
      <c r="A44" s="54" t="s">
        <v>17</v>
      </c>
      <c r="B44" s="54"/>
      <c r="C44" s="54"/>
      <c r="D44" s="54"/>
      <c r="E44" s="54"/>
    </row>
    <row r="45" spans="1:5" x14ac:dyDescent="0.2">
      <c r="A45" s="33"/>
    </row>
    <row r="46" spans="1:5" x14ac:dyDescent="0.2">
      <c r="A46" s="34"/>
    </row>
  </sheetData>
  <mergeCells count="6">
    <mergeCell ref="A44:E44"/>
    <mergeCell ref="A1:E1"/>
    <mergeCell ref="A2:E2"/>
    <mergeCell ref="A3:A5"/>
    <mergeCell ref="B3:B5"/>
    <mergeCell ref="C3:C5"/>
  </mergeCells>
  <phoneticPr fontId="6" type="noConversion"/>
  <pageMargins left="1.1811023622047245" right="0.98425196850393704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45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23">
        <v>1</v>
      </c>
      <c r="B6" s="23">
        <v>2</v>
      </c>
      <c r="C6" s="23">
        <v>3</v>
      </c>
      <c r="D6" s="23">
        <v>4</v>
      </c>
      <c r="E6" s="23">
        <v>5</v>
      </c>
    </row>
    <row r="7" spans="1:5" x14ac:dyDescent="0.2">
      <c r="A7" s="24" t="s">
        <v>9</v>
      </c>
      <c r="B7" s="24" t="s">
        <v>10</v>
      </c>
      <c r="C7" s="25">
        <v>46174</v>
      </c>
      <c r="D7" s="23"/>
      <c r="E7" s="26" t="str">
        <f>IF(D7&gt;50,D7/50,IF(D7&lt;=50,"-"))</f>
        <v>-</v>
      </c>
    </row>
    <row r="8" spans="1:5" ht="13.5" customHeight="1" x14ac:dyDescent="0.2">
      <c r="A8" s="24" t="s">
        <v>9</v>
      </c>
      <c r="B8" s="24" t="s">
        <v>10</v>
      </c>
      <c r="C8" s="25">
        <v>46175</v>
      </c>
      <c r="D8" s="18">
        <v>14.74</v>
      </c>
      <c r="E8" s="26" t="str">
        <f t="shared" ref="E8:E36" si="0">IF(D8&gt;50,D8/50,IF(D8&lt;=50,"-"))</f>
        <v>-</v>
      </c>
    </row>
    <row r="9" spans="1:5" ht="14.25" customHeight="1" x14ac:dyDescent="0.2">
      <c r="A9" s="24" t="s">
        <v>9</v>
      </c>
      <c r="B9" s="24" t="s">
        <v>10</v>
      </c>
      <c r="C9" s="25">
        <v>46176</v>
      </c>
      <c r="D9" s="18">
        <v>18.309999999999999</v>
      </c>
      <c r="E9" s="26" t="str">
        <f t="shared" si="0"/>
        <v>-</v>
      </c>
    </row>
    <row r="10" spans="1:5" ht="13.5" customHeight="1" x14ac:dyDescent="0.2">
      <c r="A10" s="24" t="s">
        <v>9</v>
      </c>
      <c r="B10" s="24" t="s">
        <v>10</v>
      </c>
      <c r="C10" s="25">
        <v>46177</v>
      </c>
      <c r="D10" s="18">
        <v>22.75</v>
      </c>
      <c r="E10" s="26" t="str">
        <f t="shared" si="0"/>
        <v>-</v>
      </c>
    </row>
    <row r="11" spans="1:5" x14ac:dyDescent="0.2">
      <c r="A11" s="24" t="s">
        <v>9</v>
      </c>
      <c r="B11" s="24" t="s">
        <v>10</v>
      </c>
      <c r="C11" s="25">
        <v>46178</v>
      </c>
      <c r="D11" s="18">
        <v>18.239999999999998</v>
      </c>
      <c r="E11" s="26" t="str">
        <f t="shared" si="0"/>
        <v>-</v>
      </c>
    </row>
    <row r="12" spans="1:5" x14ac:dyDescent="0.2">
      <c r="A12" s="24" t="s">
        <v>9</v>
      </c>
      <c r="B12" s="24" t="s">
        <v>10</v>
      </c>
      <c r="C12" s="25">
        <v>46179</v>
      </c>
      <c r="D12" s="18">
        <v>18.79</v>
      </c>
      <c r="E12" s="26" t="str">
        <f t="shared" si="0"/>
        <v>-</v>
      </c>
    </row>
    <row r="13" spans="1:5" x14ac:dyDescent="0.2">
      <c r="A13" s="24" t="s">
        <v>9</v>
      </c>
      <c r="B13" s="24" t="s">
        <v>10</v>
      </c>
      <c r="C13" s="25">
        <v>46180</v>
      </c>
      <c r="D13" s="18">
        <v>21.21</v>
      </c>
      <c r="E13" s="26" t="str">
        <f t="shared" si="0"/>
        <v>-</v>
      </c>
    </row>
    <row r="14" spans="1:5" x14ac:dyDescent="0.2">
      <c r="A14" s="24" t="s">
        <v>9</v>
      </c>
      <c r="B14" s="24" t="s">
        <v>10</v>
      </c>
      <c r="C14" s="25">
        <v>46181</v>
      </c>
      <c r="D14" s="18">
        <v>16.04</v>
      </c>
      <c r="E14" s="26" t="str">
        <f t="shared" si="0"/>
        <v>-</v>
      </c>
    </row>
    <row r="15" spans="1:5" x14ac:dyDescent="0.2">
      <c r="A15" s="24" t="s">
        <v>9</v>
      </c>
      <c r="B15" s="24" t="s">
        <v>10</v>
      </c>
      <c r="C15" s="25">
        <v>46182</v>
      </c>
      <c r="D15" s="18">
        <v>16.27</v>
      </c>
      <c r="E15" s="26" t="str">
        <f t="shared" si="0"/>
        <v>-</v>
      </c>
    </row>
    <row r="16" spans="1:5" x14ac:dyDescent="0.2">
      <c r="A16" s="24" t="s">
        <v>9</v>
      </c>
      <c r="B16" s="24" t="s">
        <v>10</v>
      </c>
      <c r="C16" s="25">
        <v>46183</v>
      </c>
      <c r="D16" s="18">
        <v>14.58</v>
      </c>
      <c r="E16" s="26" t="str">
        <f t="shared" si="0"/>
        <v>-</v>
      </c>
    </row>
    <row r="17" spans="1:5" x14ac:dyDescent="0.2">
      <c r="A17" s="24" t="s">
        <v>9</v>
      </c>
      <c r="B17" s="24" t="s">
        <v>10</v>
      </c>
      <c r="C17" s="25">
        <v>46184</v>
      </c>
      <c r="D17" s="18">
        <v>15.01</v>
      </c>
      <c r="E17" s="26" t="str">
        <f t="shared" si="0"/>
        <v>-</v>
      </c>
    </row>
    <row r="18" spans="1:5" x14ac:dyDescent="0.2">
      <c r="A18" s="24" t="s">
        <v>9</v>
      </c>
      <c r="B18" s="24" t="s">
        <v>10</v>
      </c>
      <c r="C18" s="25">
        <v>46185</v>
      </c>
      <c r="D18" s="18">
        <v>13.64</v>
      </c>
      <c r="E18" s="26" t="str">
        <f t="shared" si="0"/>
        <v>-</v>
      </c>
    </row>
    <row r="19" spans="1:5" x14ac:dyDescent="0.2">
      <c r="A19" s="24" t="s">
        <v>9</v>
      </c>
      <c r="B19" s="24" t="s">
        <v>10</v>
      </c>
      <c r="C19" s="25">
        <v>46186</v>
      </c>
      <c r="D19" s="18">
        <v>9.4700000000000006</v>
      </c>
      <c r="E19" s="26" t="str">
        <f t="shared" si="0"/>
        <v>-</v>
      </c>
    </row>
    <row r="20" spans="1:5" x14ac:dyDescent="0.2">
      <c r="A20" s="24" t="s">
        <v>9</v>
      </c>
      <c r="B20" s="24" t="s">
        <v>10</v>
      </c>
      <c r="C20" s="25">
        <v>46187</v>
      </c>
      <c r="D20" s="18">
        <v>10.65</v>
      </c>
      <c r="E20" s="26" t="str">
        <f t="shared" si="0"/>
        <v>-</v>
      </c>
    </row>
    <row r="21" spans="1:5" x14ac:dyDescent="0.2">
      <c r="A21" s="24" t="s">
        <v>9</v>
      </c>
      <c r="B21" s="24" t="s">
        <v>10</v>
      </c>
      <c r="C21" s="25">
        <v>46188</v>
      </c>
      <c r="D21" s="18">
        <v>12.36</v>
      </c>
      <c r="E21" s="26" t="str">
        <f t="shared" si="0"/>
        <v>-</v>
      </c>
    </row>
    <row r="22" spans="1:5" x14ac:dyDescent="0.2">
      <c r="A22" s="24" t="s">
        <v>9</v>
      </c>
      <c r="B22" s="24" t="s">
        <v>10</v>
      </c>
      <c r="C22" s="25">
        <v>46189</v>
      </c>
      <c r="D22" s="18">
        <v>21.9</v>
      </c>
      <c r="E22" s="26" t="str">
        <f t="shared" si="0"/>
        <v>-</v>
      </c>
    </row>
    <row r="23" spans="1:5" x14ac:dyDescent="0.2">
      <c r="A23" s="24" t="s">
        <v>9</v>
      </c>
      <c r="B23" s="24" t="s">
        <v>10</v>
      </c>
      <c r="C23" s="25">
        <v>46190</v>
      </c>
      <c r="D23" s="18">
        <v>20.74</v>
      </c>
      <c r="E23" s="26" t="str">
        <f t="shared" si="0"/>
        <v>-</v>
      </c>
    </row>
    <row r="24" spans="1:5" x14ac:dyDescent="0.2">
      <c r="A24" s="24" t="s">
        <v>9</v>
      </c>
      <c r="B24" s="24" t="s">
        <v>10</v>
      </c>
      <c r="C24" s="25">
        <v>46191</v>
      </c>
      <c r="D24" s="18">
        <v>18.36</v>
      </c>
      <c r="E24" s="26" t="str">
        <f t="shared" si="0"/>
        <v>-</v>
      </c>
    </row>
    <row r="25" spans="1:5" x14ac:dyDescent="0.2">
      <c r="A25" s="24" t="s">
        <v>9</v>
      </c>
      <c r="B25" s="24" t="s">
        <v>10</v>
      </c>
      <c r="C25" s="25">
        <v>46192</v>
      </c>
      <c r="D25" s="18">
        <v>15.94</v>
      </c>
      <c r="E25" s="26" t="str">
        <f t="shared" si="0"/>
        <v>-</v>
      </c>
    </row>
    <row r="26" spans="1:5" x14ac:dyDescent="0.2">
      <c r="A26" s="24" t="s">
        <v>9</v>
      </c>
      <c r="B26" s="24" t="s">
        <v>10</v>
      </c>
      <c r="C26" s="25">
        <v>46193</v>
      </c>
      <c r="D26" s="18">
        <v>19.43</v>
      </c>
      <c r="E26" s="26" t="str">
        <f t="shared" si="0"/>
        <v>-</v>
      </c>
    </row>
    <row r="27" spans="1:5" x14ac:dyDescent="0.2">
      <c r="A27" s="24" t="s">
        <v>9</v>
      </c>
      <c r="B27" s="24" t="s">
        <v>10</v>
      </c>
      <c r="C27" s="25">
        <v>46194</v>
      </c>
      <c r="D27" s="18">
        <v>19.88</v>
      </c>
      <c r="E27" s="26" t="str">
        <f t="shared" si="0"/>
        <v>-</v>
      </c>
    </row>
    <row r="28" spans="1:5" x14ac:dyDescent="0.2">
      <c r="A28" s="24" t="s">
        <v>9</v>
      </c>
      <c r="B28" s="24" t="s">
        <v>10</v>
      </c>
      <c r="C28" s="25">
        <v>46195</v>
      </c>
      <c r="D28" s="18">
        <v>21.31</v>
      </c>
      <c r="E28" s="26" t="str">
        <f t="shared" si="0"/>
        <v>-</v>
      </c>
    </row>
    <row r="29" spans="1:5" x14ac:dyDescent="0.2">
      <c r="A29" s="24" t="s">
        <v>9</v>
      </c>
      <c r="B29" s="24" t="s">
        <v>10</v>
      </c>
      <c r="C29" s="25">
        <v>46196</v>
      </c>
      <c r="D29" s="18">
        <v>22.62</v>
      </c>
      <c r="E29" s="26" t="str">
        <f t="shared" si="0"/>
        <v>-</v>
      </c>
    </row>
    <row r="30" spans="1:5" x14ac:dyDescent="0.2">
      <c r="A30" s="24" t="s">
        <v>9</v>
      </c>
      <c r="B30" s="24" t="s">
        <v>10</v>
      </c>
      <c r="C30" s="25">
        <v>46197</v>
      </c>
      <c r="D30" s="18">
        <v>23.54</v>
      </c>
      <c r="E30" s="26" t="str">
        <f t="shared" si="0"/>
        <v>-</v>
      </c>
    </row>
    <row r="31" spans="1:5" x14ac:dyDescent="0.2">
      <c r="A31" s="24" t="s">
        <v>9</v>
      </c>
      <c r="B31" s="24" t="s">
        <v>10</v>
      </c>
      <c r="C31" s="25">
        <v>46198</v>
      </c>
      <c r="D31" s="18">
        <v>21.83</v>
      </c>
      <c r="E31" s="26" t="str">
        <f t="shared" si="0"/>
        <v>-</v>
      </c>
    </row>
    <row r="32" spans="1:5" x14ac:dyDescent="0.2">
      <c r="A32" s="24" t="s">
        <v>9</v>
      </c>
      <c r="B32" s="24" t="s">
        <v>10</v>
      </c>
      <c r="C32" s="25">
        <v>46199</v>
      </c>
      <c r="D32" s="18">
        <v>26.2</v>
      </c>
      <c r="E32" s="26" t="str">
        <f t="shared" si="0"/>
        <v>-</v>
      </c>
    </row>
    <row r="33" spans="1:5" x14ac:dyDescent="0.2">
      <c r="A33" s="24" t="s">
        <v>9</v>
      </c>
      <c r="B33" s="24" t="s">
        <v>10</v>
      </c>
      <c r="C33" s="25">
        <v>46200</v>
      </c>
      <c r="D33" s="18">
        <v>22.06</v>
      </c>
      <c r="E33" s="26" t="str">
        <f t="shared" si="0"/>
        <v>-</v>
      </c>
    </row>
    <row r="34" spans="1:5" x14ac:dyDescent="0.2">
      <c r="A34" s="24" t="s">
        <v>9</v>
      </c>
      <c r="B34" s="24" t="s">
        <v>10</v>
      </c>
      <c r="C34" s="25">
        <v>46201</v>
      </c>
      <c r="D34" s="18">
        <v>16.809999999999999</v>
      </c>
      <c r="E34" s="26" t="str">
        <f t="shared" si="0"/>
        <v>-</v>
      </c>
    </row>
    <row r="35" spans="1:5" x14ac:dyDescent="0.2">
      <c r="A35" s="24" t="s">
        <v>9</v>
      </c>
      <c r="B35" s="24" t="s">
        <v>10</v>
      </c>
      <c r="C35" s="25">
        <v>46202</v>
      </c>
      <c r="D35" s="18">
        <v>25.86</v>
      </c>
      <c r="E35" s="26" t="str">
        <f t="shared" si="0"/>
        <v>-</v>
      </c>
    </row>
    <row r="36" spans="1:5" x14ac:dyDescent="0.2">
      <c r="A36" s="24" t="s">
        <v>9</v>
      </c>
      <c r="B36" s="24" t="s">
        <v>10</v>
      </c>
      <c r="C36" s="25">
        <v>46203</v>
      </c>
      <c r="D36" s="18">
        <v>30.01</v>
      </c>
      <c r="E36" s="26" t="str">
        <f t="shared" si="0"/>
        <v>-</v>
      </c>
    </row>
    <row r="37" spans="1:5" x14ac:dyDescent="0.2">
      <c r="A37" s="21" t="s">
        <v>11</v>
      </c>
      <c r="B37" s="21"/>
      <c r="C37" s="21"/>
      <c r="D37" s="21"/>
      <c r="E37" s="18">
        <f>COUNT(D7:D36)</f>
        <v>29</v>
      </c>
    </row>
    <row r="38" spans="1:5" x14ac:dyDescent="0.2">
      <c r="A38" s="21" t="s">
        <v>12</v>
      </c>
      <c r="B38" s="21"/>
      <c r="C38" s="21"/>
      <c r="D38" s="21"/>
      <c r="E38" s="18">
        <f>'M5'!E39+'M6'!E37</f>
        <v>179</v>
      </c>
    </row>
    <row r="39" spans="1:5" x14ac:dyDescent="0.2">
      <c r="A39" s="22" t="s">
        <v>13</v>
      </c>
      <c r="B39" s="21"/>
      <c r="C39" s="21"/>
      <c r="D39" s="21"/>
      <c r="E39" s="18">
        <f>COUNT(E7:E36)</f>
        <v>0</v>
      </c>
    </row>
    <row r="40" spans="1:5" x14ac:dyDescent="0.2">
      <c r="A40" s="22" t="s">
        <v>14</v>
      </c>
      <c r="B40" s="21"/>
      <c r="C40" s="21"/>
      <c r="D40" s="21"/>
      <c r="E40" s="18">
        <f>'M5'!E41+'M6'!E39</f>
        <v>0</v>
      </c>
    </row>
    <row r="41" spans="1:5" x14ac:dyDescent="0.2">
      <c r="A41" s="21" t="s">
        <v>15</v>
      </c>
      <c r="B41" s="21"/>
      <c r="C41" s="21"/>
      <c r="D41" s="21"/>
      <c r="E41" s="27">
        <f>AVERAGE(D7:D36)</f>
        <v>18.915517241379309</v>
      </c>
    </row>
    <row r="42" spans="1:5" x14ac:dyDescent="0.2">
      <c r="A42" s="21" t="s">
        <v>16</v>
      </c>
      <c r="B42" s="21"/>
      <c r="C42" s="21"/>
      <c r="D42" s="21"/>
      <c r="E42" s="18">
        <f>(E38/181)*100</f>
        <v>98.895027624309392</v>
      </c>
    </row>
    <row r="43" spans="1:5" ht="6.75" customHeight="1" x14ac:dyDescent="0.2"/>
    <row r="44" spans="1:5" ht="39.75" customHeight="1" x14ac:dyDescent="0.2">
      <c r="A44" s="54" t="s">
        <v>18</v>
      </c>
      <c r="B44" s="54"/>
      <c r="C44" s="54"/>
      <c r="D44" s="54"/>
      <c r="E44" s="54"/>
    </row>
    <row r="45" spans="1:5" x14ac:dyDescent="0.2">
      <c r="A45" s="34"/>
    </row>
  </sheetData>
  <mergeCells count="6">
    <mergeCell ref="A44:E44"/>
    <mergeCell ref="A1:E1"/>
    <mergeCell ref="A2:E2"/>
    <mergeCell ref="A3:A5"/>
    <mergeCell ref="B3:B5"/>
    <mergeCell ref="C3:C5"/>
  </mergeCells>
  <phoneticPr fontId="6" type="noConversion"/>
  <pageMargins left="1.1811023622047245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6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3" t="s">
        <v>9</v>
      </c>
      <c r="B7" s="3" t="s">
        <v>10</v>
      </c>
      <c r="C7" s="5">
        <v>46204</v>
      </c>
      <c r="D7" s="47">
        <v>26.4</v>
      </c>
      <c r="E7" s="6" t="str">
        <f>IF(D7&gt;50,D7/50,IF(D7&lt;=50,"-"))</f>
        <v>-</v>
      </c>
    </row>
    <row r="8" spans="1:5" ht="13.5" customHeight="1" x14ac:dyDescent="0.2">
      <c r="A8" s="3" t="s">
        <v>9</v>
      </c>
      <c r="B8" s="3" t="s">
        <v>10</v>
      </c>
      <c r="C8" s="5">
        <v>46205</v>
      </c>
      <c r="D8" s="48">
        <v>23.96</v>
      </c>
      <c r="E8" s="6" t="str">
        <f t="shared" ref="E8:E37" si="0">IF(D8&gt;50,D8/50,IF(D8&lt;=50,"-"))</f>
        <v>-</v>
      </c>
    </row>
    <row r="9" spans="1:5" ht="14.25" customHeight="1" x14ac:dyDescent="0.2">
      <c r="A9" s="3" t="s">
        <v>9</v>
      </c>
      <c r="B9" s="3" t="s">
        <v>10</v>
      </c>
      <c r="C9" s="5">
        <v>46206</v>
      </c>
      <c r="D9" s="48">
        <v>27.48</v>
      </c>
      <c r="E9" s="6" t="str">
        <f t="shared" si="0"/>
        <v>-</v>
      </c>
    </row>
    <row r="10" spans="1:5" ht="13.5" customHeight="1" x14ac:dyDescent="0.2">
      <c r="A10" s="3" t="s">
        <v>9</v>
      </c>
      <c r="B10" s="3" t="s">
        <v>10</v>
      </c>
      <c r="C10" s="5">
        <v>46207</v>
      </c>
      <c r="D10" s="48">
        <v>19.45</v>
      </c>
      <c r="E10" s="6" t="str">
        <f t="shared" si="0"/>
        <v>-</v>
      </c>
    </row>
    <row r="11" spans="1:5" x14ac:dyDescent="0.2">
      <c r="A11" s="3" t="s">
        <v>9</v>
      </c>
      <c r="B11" s="3" t="s">
        <v>10</v>
      </c>
      <c r="C11" s="5">
        <v>46208</v>
      </c>
      <c r="D11" s="48">
        <v>15.84</v>
      </c>
      <c r="E11" s="6" t="str">
        <f t="shared" si="0"/>
        <v>-</v>
      </c>
    </row>
    <row r="12" spans="1:5" x14ac:dyDescent="0.2">
      <c r="A12" s="3" t="s">
        <v>9</v>
      </c>
      <c r="B12" s="3" t="s">
        <v>10</v>
      </c>
      <c r="C12" s="5">
        <v>46209</v>
      </c>
      <c r="D12" s="48">
        <v>17.399999999999999</v>
      </c>
      <c r="E12" s="6" t="str">
        <f t="shared" si="0"/>
        <v>-</v>
      </c>
    </row>
    <row r="13" spans="1:5" x14ac:dyDescent="0.2">
      <c r="A13" s="3" t="s">
        <v>9</v>
      </c>
      <c r="B13" s="3" t="s">
        <v>10</v>
      </c>
      <c r="C13" s="5">
        <v>46210</v>
      </c>
      <c r="D13" s="48">
        <v>20.56</v>
      </c>
      <c r="E13" s="6" t="str">
        <f t="shared" si="0"/>
        <v>-</v>
      </c>
    </row>
    <row r="14" spans="1:5" x14ac:dyDescent="0.2">
      <c r="A14" s="3" t="s">
        <v>9</v>
      </c>
      <c r="B14" s="3" t="s">
        <v>10</v>
      </c>
      <c r="C14" s="5">
        <v>46211</v>
      </c>
      <c r="D14" s="48">
        <v>18.57</v>
      </c>
      <c r="E14" s="6" t="str">
        <f t="shared" si="0"/>
        <v>-</v>
      </c>
    </row>
    <row r="15" spans="1:5" x14ac:dyDescent="0.2">
      <c r="A15" s="3" t="s">
        <v>9</v>
      </c>
      <c r="B15" s="3" t="s">
        <v>10</v>
      </c>
      <c r="C15" s="5">
        <v>46212</v>
      </c>
      <c r="D15" s="48">
        <v>15.84</v>
      </c>
      <c r="E15" s="6" t="str">
        <f t="shared" si="0"/>
        <v>-</v>
      </c>
    </row>
    <row r="16" spans="1:5" x14ac:dyDescent="0.2">
      <c r="A16" s="3" t="s">
        <v>9</v>
      </c>
      <c r="B16" s="3" t="s">
        <v>10</v>
      </c>
      <c r="C16" s="5">
        <v>46213</v>
      </c>
      <c r="D16" s="48">
        <v>14.78</v>
      </c>
      <c r="E16" s="6" t="str">
        <f t="shared" si="0"/>
        <v>-</v>
      </c>
    </row>
    <row r="17" spans="1:5" x14ac:dyDescent="0.2">
      <c r="A17" s="3" t="s">
        <v>9</v>
      </c>
      <c r="B17" s="3" t="s">
        <v>10</v>
      </c>
      <c r="C17" s="5">
        <v>46214</v>
      </c>
      <c r="D17" s="48">
        <v>18.72</v>
      </c>
      <c r="E17" s="6" t="str">
        <f t="shared" si="0"/>
        <v>-</v>
      </c>
    </row>
    <row r="18" spans="1:5" x14ac:dyDescent="0.2">
      <c r="A18" s="3" t="s">
        <v>9</v>
      </c>
      <c r="B18" s="3" t="s">
        <v>10</v>
      </c>
      <c r="C18" s="5">
        <v>46215</v>
      </c>
      <c r="D18" s="48">
        <v>20.059999999999999</v>
      </c>
      <c r="E18" s="6" t="str">
        <f t="shared" si="0"/>
        <v>-</v>
      </c>
    </row>
    <row r="19" spans="1:5" x14ac:dyDescent="0.2">
      <c r="A19" s="3" t="s">
        <v>9</v>
      </c>
      <c r="B19" s="3" t="s">
        <v>10</v>
      </c>
      <c r="C19" s="5">
        <v>46216</v>
      </c>
      <c r="D19" s="48">
        <v>21.99</v>
      </c>
      <c r="E19" s="6" t="str">
        <f t="shared" si="0"/>
        <v>-</v>
      </c>
    </row>
    <row r="20" spans="1:5" x14ac:dyDescent="0.2">
      <c r="A20" s="3" t="s">
        <v>9</v>
      </c>
      <c r="B20" s="3" t="s">
        <v>10</v>
      </c>
      <c r="C20" s="5">
        <v>46217</v>
      </c>
      <c r="D20" s="48">
        <v>14.27</v>
      </c>
      <c r="E20" s="6" t="str">
        <f t="shared" si="0"/>
        <v>-</v>
      </c>
    </row>
    <row r="21" spans="1:5" x14ac:dyDescent="0.2">
      <c r="A21" s="3" t="s">
        <v>9</v>
      </c>
      <c r="B21" s="3" t="s">
        <v>10</v>
      </c>
      <c r="C21" s="5">
        <v>46218</v>
      </c>
      <c r="D21" s="48">
        <v>19.89</v>
      </c>
      <c r="E21" s="6" t="str">
        <f t="shared" si="0"/>
        <v>-</v>
      </c>
    </row>
    <row r="22" spans="1:5" x14ac:dyDescent="0.2">
      <c r="A22" s="3" t="s">
        <v>9</v>
      </c>
      <c r="B22" s="3" t="s">
        <v>10</v>
      </c>
      <c r="C22" s="5">
        <v>46219</v>
      </c>
      <c r="D22" s="48">
        <v>26.76</v>
      </c>
      <c r="E22" s="6" t="str">
        <f t="shared" si="0"/>
        <v>-</v>
      </c>
    </row>
    <row r="23" spans="1:5" x14ac:dyDescent="0.2">
      <c r="A23" s="3" t="s">
        <v>9</v>
      </c>
      <c r="B23" s="3" t="s">
        <v>10</v>
      </c>
      <c r="C23" s="5">
        <v>46220</v>
      </c>
      <c r="D23" s="48">
        <v>25.66</v>
      </c>
      <c r="E23" s="6" t="str">
        <f t="shared" si="0"/>
        <v>-</v>
      </c>
    </row>
    <row r="24" spans="1:5" x14ac:dyDescent="0.2">
      <c r="A24" s="3" t="s">
        <v>9</v>
      </c>
      <c r="B24" s="3" t="s">
        <v>10</v>
      </c>
      <c r="C24" s="5">
        <v>46221</v>
      </c>
      <c r="D24" s="48">
        <v>23.66</v>
      </c>
      <c r="E24" s="6" t="str">
        <f t="shared" si="0"/>
        <v>-</v>
      </c>
    </row>
    <row r="25" spans="1:5" x14ac:dyDescent="0.2">
      <c r="A25" s="3" t="s">
        <v>9</v>
      </c>
      <c r="B25" s="3" t="s">
        <v>10</v>
      </c>
      <c r="C25" s="5">
        <v>46222</v>
      </c>
      <c r="D25" s="48">
        <v>22.38</v>
      </c>
      <c r="E25" s="6" t="str">
        <f t="shared" si="0"/>
        <v>-</v>
      </c>
    </row>
    <row r="26" spans="1:5" x14ac:dyDescent="0.2">
      <c r="A26" s="3" t="s">
        <v>9</v>
      </c>
      <c r="B26" s="3" t="s">
        <v>10</v>
      </c>
      <c r="C26" s="5">
        <v>46223</v>
      </c>
      <c r="D26" s="48">
        <v>24.38</v>
      </c>
      <c r="E26" s="6" t="str">
        <f t="shared" si="0"/>
        <v>-</v>
      </c>
    </row>
    <row r="27" spans="1:5" x14ac:dyDescent="0.2">
      <c r="A27" s="17" t="s">
        <v>9</v>
      </c>
      <c r="B27" s="17" t="s">
        <v>10</v>
      </c>
      <c r="C27" s="5">
        <v>46224</v>
      </c>
      <c r="D27" s="48">
        <v>22.92</v>
      </c>
      <c r="E27" s="6" t="str">
        <f t="shared" si="0"/>
        <v>-</v>
      </c>
    </row>
    <row r="28" spans="1:5" x14ac:dyDescent="0.2">
      <c r="A28" s="23" t="s">
        <v>9</v>
      </c>
      <c r="B28" s="23" t="s">
        <v>10</v>
      </c>
      <c r="C28" s="5">
        <v>46225</v>
      </c>
      <c r="D28" s="48">
        <v>19.260000000000002</v>
      </c>
      <c r="E28" s="6" t="str">
        <f t="shared" si="0"/>
        <v>-</v>
      </c>
    </row>
    <row r="29" spans="1:5" x14ac:dyDescent="0.2">
      <c r="A29" s="23" t="s">
        <v>9</v>
      </c>
      <c r="B29" s="23" t="s">
        <v>10</v>
      </c>
      <c r="C29" s="5">
        <v>46226</v>
      </c>
      <c r="D29" s="48">
        <v>12.1</v>
      </c>
      <c r="E29" s="6" t="str">
        <f t="shared" si="0"/>
        <v>-</v>
      </c>
    </row>
    <row r="30" spans="1:5" x14ac:dyDescent="0.2">
      <c r="A30" s="23" t="s">
        <v>9</v>
      </c>
      <c r="B30" s="23" t="s">
        <v>10</v>
      </c>
      <c r="C30" s="5">
        <v>46227</v>
      </c>
      <c r="D30" s="48">
        <v>19.36</v>
      </c>
      <c r="E30" s="6" t="str">
        <f t="shared" si="0"/>
        <v>-</v>
      </c>
    </row>
    <row r="31" spans="1:5" x14ac:dyDescent="0.2">
      <c r="A31" s="23" t="s">
        <v>9</v>
      </c>
      <c r="B31" s="23" t="s">
        <v>10</v>
      </c>
      <c r="C31" s="5">
        <v>46228</v>
      </c>
      <c r="D31" s="48">
        <v>11.96</v>
      </c>
      <c r="E31" s="6" t="str">
        <f t="shared" si="0"/>
        <v>-</v>
      </c>
    </row>
    <row r="32" spans="1:5" x14ac:dyDescent="0.2">
      <c r="A32" s="23" t="s">
        <v>9</v>
      </c>
      <c r="B32" s="23" t="s">
        <v>10</v>
      </c>
      <c r="C32" s="5">
        <v>46229</v>
      </c>
      <c r="D32" s="48">
        <v>13.36</v>
      </c>
      <c r="E32" s="6" t="str">
        <f t="shared" si="0"/>
        <v>-</v>
      </c>
    </row>
    <row r="33" spans="1:5" x14ac:dyDescent="0.2">
      <c r="A33" s="23" t="s">
        <v>9</v>
      </c>
      <c r="B33" s="23" t="s">
        <v>10</v>
      </c>
      <c r="C33" s="5">
        <v>46230</v>
      </c>
      <c r="D33" s="48">
        <v>16.78</v>
      </c>
      <c r="E33" s="6" t="str">
        <f t="shared" si="0"/>
        <v>-</v>
      </c>
    </row>
    <row r="34" spans="1:5" x14ac:dyDescent="0.2">
      <c r="A34" s="23" t="s">
        <v>9</v>
      </c>
      <c r="B34" s="23" t="s">
        <v>10</v>
      </c>
      <c r="C34" s="5">
        <v>46231</v>
      </c>
      <c r="D34" s="48">
        <v>16.809999999999999</v>
      </c>
      <c r="E34" s="6" t="str">
        <f t="shared" si="0"/>
        <v>-</v>
      </c>
    </row>
    <row r="35" spans="1:5" x14ac:dyDescent="0.2">
      <c r="A35" s="23" t="s">
        <v>9</v>
      </c>
      <c r="B35" s="23" t="s">
        <v>10</v>
      </c>
      <c r="C35" s="5">
        <v>46232</v>
      </c>
      <c r="D35" s="48">
        <v>15.83</v>
      </c>
      <c r="E35" s="6" t="str">
        <f t="shared" si="0"/>
        <v>-</v>
      </c>
    </row>
    <row r="36" spans="1:5" x14ac:dyDescent="0.2">
      <c r="A36" s="23" t="s">
        <v>9</v>
      </c>
      <c r="B36" s="23" t="s">
        <v>10</v>
      </c>
      <c r="C36" s="5">
        <v>46233</v>
      </c>
      <c r="D36" s="48">
        <v>16.600000000000001</v>
      </c>
      <c r="E36" s="6" t="str">
        <f t="shared" si="0"/>
        <v>-</v>
      </c>
    </row>
    <row r="37" spans="1:5" x14ac:dyDescent="0.2">
      <c r="A37" s="23" t="s">
        <v>9</v>
      </c>
      <c r="B37" s="23" t="s">
        <v>10</v>
      </c>
      <c r="C37" s="5">
        <v>46234</v>
      </c>
      <c r="D37" s="48">
        <v>19.309999999999999</v>
      </c>
      <c r="E37" s="6" t="str">
        <f t="shared" si="0"/>
        <v>-</v>
      </c>
    </row>
    <row r="38" spans="1:5" x14ac:dyDescent="0.2">
      <c r="A38" s="21" t="s">
        <v>11</v>
      </c>
      <c r="B38" s="21"/>
      <c r="C38" s="19"/>
      <c r="D38" s="8"/>
      <c r="E38" s="9">
        <f>COUNT(D7:D37)</f>
        <v>31</v>
      </c>
    </row>
    <row r="39" spans="1:5" x14ac:dyDescent="0.2">
      <c r="A39" s="21" t="s">
        <v>12</v>
      </c>
      <c r="B39" s="21"/>
      <c r="C39" s="19"/>
      <c r="D39" s="8"/>
      <c r="E39" s="9">
        <f>'M6'!E38+'M7'!E38</f>
        <v>210</v>
      </c>
    </row>
    <row r="40" spans="1:5" x14ac:dyDescent="0.2">
      <c r="A40" s="22" t="s">
        <v>13</v>
      </c>
      <c r="B40" s="21"/>
      <c r="C40" s="19"/>
      <c r="D40" s="8"/>
      <c r="E40" s="9">
        <f>COUNT(E7:E37)</f>
        <v>0</v>
      </c>
    </row>
    <row r="41" spans="1:5" x14ac:dyDescent="0.2">
      <c r="A41" s="22" t="s">
        <v>14</v>
      </c>
      <c r="B41" s="21"/>
      <c r="C41" s="19"/>
      <c r="D41" s="8"/>
      <c r="E41" s="9">
        <f>'M6'!E40+'M7'!E40</f>
        <v>0</v>
      </c>
    </row>
    <row r="42" spans="1:5" x14ac:dyDescent="0.2">
      <c r="A42" s="21" t="s">
        <v>15</v>
      </c>
      <c r="B42" s="21"/>
      <c r="C42" s="19"/>
      <c r="D42" s="8"/>
      <c r="E42" s="10">
        <f>AVERAGE(D7:D37)</f>
        <v>19.430322580645157</v>
      </c>
    </row>
    <row r="43" spans="1:5" x14ac:dyDescent="0.2">
      <c r="A43" s="21" t="s">
        <v>16</v>
      </c>
      <c r="B43" s="21"/>
      <c r="C43" s="19"/>
      <c r="D43" s="8"/>
      <c r="E43" s="9">
        <f>(E39/212)*100</f>
        <v>99.056603773584911</v>
      </c>
    </row>
    <row r="45" spans="1:5" x14ac:dyDescent="0.2">
      <c r="A45" s="33"/>
    </row>
    <row r="46" spans="1:5" x14ac:dyDescent="0.2">
      <c r="A46" s="34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46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17">
        <v>4</v>
      </c>
      <c r="E6" s="3">
        <v>5</v>
      </c>
    </row>
    <row r="7" spans="1:5" x14ac:dyDescent="0.2">
      <c r="A7" s="17" t="s">
        <v>9</v>
      </c>
      <c r="B7" s="3" t="s">
        <v>10</v>
      </c>
      <c r="C7" s="13">
        <v>46235</v>
      </c>
      <c r="D7" s="15">
        <v>18.260000000000002</v>
      </c>
      <c r="E7" s="14" t="str">
        <f>IF(D7&gt;50,D7/50,IF(D7&lt;=50,"-"))</f>
        <v>-</v>
      </c>
    </row>
    <row r="8" spans="1:5" ht="13.5" customHeight="1" x14ac:dyDescent="0.2">
      <c r="A8" s="23" t="s">
        <v>9</v>
      </c>
      <c r="B8" s="28" t="s">
        <v>10</v>
      </c>
      <c r="C8" s="13">
        <v>46236</v>
      </c>
      <c r="D8" s="15">
        <v>19.61</v>
      </c>
      <c r="E8" s="14" t="str">
        <f t="shared" ref="E8:E37" si="0">IF(D8&gt;50,D8/50,IF(D8&lt;=50,"-"))</f>
        <v>-</v>
      </c>
    </row>
    <row r="9" spans="1:5" ht="14.25" customHeight="1" x14ac:dyDescent="0.2">
      <c r="A9" s="23" t="s">
        <v>9</v>
      </c>
      <c r="B9" s="28" t="s">
        <v>10</v>
      </c>
      <c r="C9" s="13">
        <v>46237</v>
      </c>
      <c r="D9" s="16">
        <v>24.13</v>
      </c>
      <c r="E9" s="6" t="str">
        <f t="shared" si="0"/>
        <v>-</v>
      </c>
    </row>
    <row r="10" spans="1:5" ht="13.5" customHeight="1" x14ac:dyDescent="0.2">
      <c r="A10" s="23" t="s">
        <v>9</v>
      </c>
      <c r="B10" s="28" t="s">
        <v>10</v>
      </c>
      <c r="C10" s="13">
        <v>46238</v>
      </c>
      <c r="D10" s="9">
        <v>25.34</v>
      </c>
      <c r="E10" s="6" t="str">
        <f t="shared" si="0"/>
        <v>-</v>
      </c>
    </row>
    <row r="11" spans="1:5" x14ac:dyDescent="0.2">
      <c r="A11" s="23" t="s">
        <v>9</v>
      </c>
      <c r="B11" s="28" t="s">
        <v>10</v>
      </c>
      <c r="C11" s="13">
        <v>46239</v>
      </c>
      <c r="D11" s="9">
        <v>26.49</v>
      </c>
      <c r="E11" s="6" t="str">
        <f t="shared" si="0"/>
        <v>-</v>
      </c>
    </row>
    <row r="12" spans="1:5" x14ac:dyDescent="0.2">
      <c r="A12" s="23" t="s">
        <v>9</v>
      </c>
      <c r="B12" s="28" t="s">
        <v>10</v>
      </c>
      <c r="C12" s="13">
        <v>46240</v>
      </c>
      <c r="D12" s="9">
        <v>29.8</v>
      </c>
      <c r="E12" s="6" t="str">
        <f t="shared" si="0"/>
        <v>-</v>
      </c>
    </row>
    <row r="13" spans="1:5" x14ac:dyDescent="0.2">
      <c r="A13" s="23" t="s">
        <v>9</v>
      </c>
      <c r="B13" s="28" t="s">
        <v>10</v>
      </c>
      <c r="C13" s="13">
        <v>46241</v>
      </c>
      <c r="D13" s="9">
        <v>26.81</v>
      </c>
      <c r="E13" s="6" t="str">
        <f t="shared" si="0"/>
        <v>-</v>
      </c>
    </row>
    <row r="14" spans="1:5" x14ac:dyDescent="0.2">
      <c r="A14" s="23" t="s">
        <v>9</v>
      </c>
      <c r="B14" s="28" t="s">
        <v>10</v>
      </c>
      <c r="C14" s="13">
        <v>46242</v>
      </c>
      <c r="D14" s="9">
        <v>24.16</v>
      </c>
      <c r="E14" s="6" t="str">
        <f t="shared" si="0"/>
        <v>-</v>
      </c>
    </row>
    <row r="15" spans="1:5" x14ac:dyDescent="0.2">
      <c r="A15" s="23" t="s">
        <v>9</v>
      </c>
      <c r="B15" s="28" t="s">
        <v>10</v>
      </c>
      <c r="C15" s="13">
        <v>46243</v>
      </c>
      <c r="D15" s="9">
        <v>16.07</v>
      </c>
      <c r="E15" s="6" t="str">
        <f t="shared" si="0"/>
        <v>-</v>
      </c>
    </row>
    <row r="16" spans="1:5" x14ac:dyDescent="0.2">
      <c r="A16" s="23" t="s">
        <v>9</v>
      </c>
      <c r="B16" s="28" t="s">
        <v>10</v>
      </c>
      <c r="C16" s="13">
        <v>46244</v>
      </c>
      <c r="D16" s="9">
        <v>15.09</v>
      </c>
      <c r="E16" s="6" t="str">
        <f t="shared" si="0"/>
        <v>-</v>
      </c>
    </row>
    <row r="17" spans="1:5" x14ac:dyDescent="0.2">
      <c r="A17" s="23" t="s">
        <v>9</v>
      </c>
      <c r="B17" s="28" t="s">
        <v>10</v>
      </c>
      <c r="C17" s="13">
        <v>46245</v>
      </c>
      <c r="D17" s="9">
        <v>20.420000000000002</v>
      </c>
      <c r="E17" s="6" t="str">
        <f t="shared" si="0"/>
        <v>-</v>
      </c>
    </row>
    <row r="18" spans="1:5" x14ac:dyDescent="0.2">
      <c r="A18" s="23" t="s">
        <v>9</v>
      </c>
      <c r="B18" s="28" t="s">
        <v>10</v>
      </c>
      <c r="C18" s="13">
        <v>46246</v>
      </c>
      <c r="D18" s="9">
        <v>24.03</v>
      </c>
      <c r="E18" s="6" t="str">
        <f t="shared" si="0"/>
        <v>-</v>
      </c>
    </row>
    <row r="19" spans="1:5" x14ac:dyDescent="0.2">
      <c r="A19" s="23" t="s">
        <v>9</v>
      </c>
      <c r="B19" s="28" t="s">
        <v>10</v>
      </c>
      <c r="C19" s="13">
        <v>46247</v>
      </c>
      <c r="D19" s="9">
        <v>21.87</v>
      </c>
      <c r="E19" s="6" t="str">
        <f t="shared" si="0"/>
        <v>-</v>
      </c>
    </row>
    <row r="20" spans="1:5" x14ac:dyDescent="0.2">
      <c r="A20" s="23" t="s">
        <v>9</v>
      </c>
      <c r="B20" s="28" t="s">
        <v>10</v>
      </c>
      <c r="C20" s="13">
        <v>46248</v>
      </c>
      <c r="D20" s="9">
        <v>15.12</v>
      </c>
      <c r="E20" s="6" t="str">
        <f t="shared" si="0"/>
        <v>-</v>
      </c>
    </row>
    <row r="21" spans="1:5" x14ac:dyDescent="0.2">
      <c r="A21" s="23" t="s">
        <v>9</v>
      </c>
      <c r="B21" s="28" t="s">
        <v>10</v>
      </c>
      <c r="C21" s="13">
        <v>46249</v>
      </c>
      <c r="D21" s="9">
        <v>15.26</v>
      </c>
      <c r="E21" s="6" t="str">
        <f t="shared" si="0"/>
        <v>-</v>
      </c>
    </row>
    <row r="22" spans="1:5" x14ac:dyDescent="0.2">
      <c r="A22" s="23" t="s">
        <v>9</v>
      </c>
      <c r="B22" s="28" t="s">
        <v>10</v>
      </c>
      <c r="C22" s="13">
        <v>46250</v>
      </c>
      <c r="D22" s="9">
        <v>15.69</v>
      </c>
      <c r="E22" s="6" t="str">
        <f t="shared" si="0"/>
        <v>-</v>
      </c>
    </row>
    <row r="23" spans="1:5" x14ac:dyDescent="0.2">
      <c r="A23" s="23" t="s">
        <v>9</v>
      </c>
      <c r="B23" s="28" t="s">
        <v>10</v>
      </c>
      <c r="C23" s="13">
        <v>46251</v>
      </c>
      <c r="D23" s="9">
        <v>17.91</v>
      </c>
      <c r="E23" s="6" t="str">
        <f t="shared" si="0"/>
        <v>-</v>
      </c>
    </row>
    <row r="24" spans="1:5" x14ac:dyDescent="0.2">
      <c r="A24" s="23" t="s">
        <v>9</v>
      </c>
      <c r="B24" s="28" t="s">
        <v>10</v>
      </c>
      <c r="C24" s="13">
        <v>46252</v>
      </c>
      <c r="D24" s="9">
        <v>21.64</v>
      </c>
      <c r="E24" s="6" t="str">
        <f t="shared" si="0"/>
        <v>-</v>
      </c>
    </row>
    <row r="25" spans="1:5" x14ac:dyDescent="0.2">
      <c r="A25" s="23" t="s">
        <v>9</v>
      </c>
      <c r="B25" s="28" t="s">
        <v>10</v>
      </c>
      <c r="C25" s="13">
        <v>46253</v>
      </c>
      <c r="D25" s="9">
        <v>21.75</v>
      </c>
      <c r="E25" s="6" t="str">
        <f t="shared" si="0"/>
        <v>-</v>
      </c>
    </row>
    <row r="26" spans="1:5" x14ac:dyDescent="0.2">
      <c r="A26" s="23" t="s">
        <v>9</v>
      </c>
      <c r="B26" s="28" t="s">
        <v>10</v>
      </c>
      <c r="C26" s="13">
        <v>46254</v>
      </c>
      <c r="D26" s="9">
        <v>18.350000000000001</v>
      </c>
      <c r="E26" s="6" t="str">
        <f t="shared" si="0"/>
        <v>-</v>
      </c>
    </row>
    <row r="27" spans="1:5" x14ac:dyDescent="0.2">
      <c r="A27" s="23" t="s">
        <v>9</v>
      </c>
      <c r="B27" s="28" t="s">
        <v>10</v>
      </c>
      <c r="C27" s="13">
        <v>46255</v>
      </c>
      <c r="D27" s="9">
        <v>16.14</v>
      </c>
      <c r="E27" s="6" t="str">
        <f t="shared" si="0"/>
        <v>-</v>
      </c>
    </row>
    <row r="28" spans="1:5" x14ac:dyDescent="0.2">
      <c r="A28" s="23" t="s">
        <v>9</v>
      </c>
      <c r="B28" s="28" t="s">
        <v>10</v>
      </c>
      <c r="C28" s="13">
        <v>46256</v>
      </c>
      <c r="D28" s="9">
        <v>16.510000000000002</v>
      </c>
      <c r="E28" s="6" t="str">
        <f t="shared" si="0"/>
        <v>-</v>
      </c>
    </row>
    <row r="29" spans="1:5" x14ac:dyDescent="0.2">
      <c r="A29" s="23" t="s">
        <v>9</v>
      </c>
      <c r="B29" s="28" t="s">
        <v>10</v>
      </c>
      <c r="C29" s="13">
        <v>46257</v>
      </c>
      <c r="D29" s="9">
        <v>18.899999999999999</v>
      </c>
      <c r="E29" s="6" t="str">
        <f t="shared" si="0"/>
        <v>-</v>
      </c>
    </row>
    <row r="30" spans="1:5" x14ac:dyDescent="0.2">
      <c r="A30" s="23" t="s">
        <v>9</v>
      </c>
      <c r="B30" s="28" t="s">
        <v>10</v>
      </c>
      <c r="C30" s="13">
        <v>46258</v>
      </c>
      <c r="D30" s="9">
        <v>20.98</v>
      </c>
      <c r="E30" s="6" t="str">
        <f t="shared" si="0"/>
        <v>-</v>
      </c>
    </row>
    <row r="31" spans="1:5" x14ac:dyDescent="0.2">
      <c r="A31" s="23" t="s">
        <v>9</v>
      </c>
      <c r="B31" s="28" t="s">
        <v>10</v>
      </c>
      <c r="C31" s="13">
        <v>46259</v>
      </c>
      <c r="D31" s="9">
        <v>17.97</v>
      </c>
      <c r="E31" s="6" t="str">
        <f t="shared" si="0"/>
        <v>-</v>
      </c>
    </row>
    <row r="32" spans="1:5" x14ac:dyDescent="0.2">
      <c r="A32" s="23" t="s">
        <v>9</v>
      </c>
      <c r="B32" s="28" t="s">
        <v>10</v>
      </c>
      <c r="C32" s="13">
        <v>46260</v>
      </c>
      <c r="D32" s="9">
        <v>23.69</v>
      </c>
      <c r="E32" s="6" t="str">
        <f t="shared" si="0"/>
        <v>-</v>
      </c>
    </row>
    <row r="33" spans="1:5" x14ac:dyDescent="0.2">
      <c r="A33" s="23" t="s">
        <v>9</v>
      </c>
      <c r="B33" s="28" t="s">
        <v>10</v>
      </c>
      <c r="C33" s="13">
        <v>46261</v>
      </c>
      <c r="D33" s="9">
        <v>26</v>
      </c>
      <c r="E33" s="6" t="str">
        <f t="shared" si="0"/>
        <v>-</v>
      </c>
    </row>
    <row r="34" spans="1:5" x14ac:dyDescent="0.2">
      <c r="A34" s="23" t="s">
        <v>9</v>
      </c>
      <c r="B34" s="28" t="s">
        <v>10</v>
      </c>
      <c r="C34" s="13">
        <v>46262</v>
      </c>
      <c r="D34" s="35">
        <v>17.47</v>
      </c>
      <c r="E34" s="6" t="str">
        <f t="shared" si="0"/>
        <v>-</v>
      </c>
    </row>
    <row r="35" spans="1:5" x14ac:dyDescent="0.2">
      <c r="A35" s="23" t="s">
        <v>9</v>
      </c>
      <c r="B35" s="28" t="s">
        <v>10</v>
      </c>
      <c r="C35" s="13">
        <v>46263</v>
      </c>
      <c r="D35" s="36">
        <v>17.32</v>
      </c>
      <c r="E35" s="14" t="str">
        <f t="shared" si="0"/>
        <v>-</v>
      </c>
    </row>
    <row r="36" spans="1:5" x14ac:dyDescent="0.2">
      <c r="A36" s="23" t="s">
        <v>9</v>
      </c>
      <c r="B36" s="28" t="s">
        <v>10</v>
      </c>
      <c r="C36" s="13">
        <v>46264</v>
      </c>
      <c r="D36" s="16">
        <v>20.83</v>
      </c>
      <c r="E36" s="6" t="str">
        <f t="shared" si="0"/>
        <v>-</v>
      </c>
    </row>
    <row r="37" spans="1:5" x14ac:dyDescent="0.2">
      <c r="A37" s="42" t="s">
        <v>9</v>
      </c>
      <c r="B37" s="43" t="s">
        <v>10</v>
      </c>
      <c r="C37" s="13">
        <v>46265</v>
      </c>
      <c r="D37" s="9">
        <v>20.13</v>
      </c>
      <c r="E37" s="6" t="str">
        <f t="shared" si="0"/>
        <v>-</v>
      </c>
    </row>
    <row r="38" spans="1:5" x14ac:dyDescent="0.2">
      <c r="A38" s="21" t="s">
        <v>11</v>
      </c>
      <c r="B38" s="21"/>
      <c r="C38" s="21"/>
      <c r="D38" s="19"/>
      <c r="E38" s="9">
        <f>COUNT(D7:D37)</f>
        <v>31</v>
      </c>
    </row>
    <row r="39" spans="1:5" x14ac:dyDescent="0.2">
      <c r="A39" s="21" t="s">
        <v>12</v>
      </c>
      <c r="B39" s="21"/>
      <c r="C39" s="21"/>
      <c r="D39" s="19"/>
      <c r="E39" s="9">
        <f>'M7'!E39+'M8'!E38</f>
        <v>241</v>
      </c>
    </row>
    <row r="40" spans="1:5" x14ac:dyDescent="0.2">
      <c r="A40" s="22" t="s">
        <v>13</v>
      </c>
      <c r="B40" s="21"/>
      <c r="C40" s="21"/>
      <c r="D40" s="19"/>
      <c r="E40" s="9">
        <f>COUNT(E7:E37)</f>
        <v>0</v>
      </c>
    </row>
    <row r="41" spans="1:5" x14ac:dyDescent="0.2">
      <c r="A41" s="22" t="s">
        <v>14</v>
      </c>
      <c r="B41" s="21"/>
      <c r="C41" s="21"/>
      <c r="D41" s="19"/>
      <c r="E41" s="9">
        <f>'M7'!E41+'M8'!E40</f>
        <v>0</v>
      </c>
    </row>
    <row r="42" spans="1:5" x14ac:dyDescent="0.2">
      <c r="A42" s="21" t="s">
        <v>15</v>
      </c>
      <c r="B42" s="21"/>
      <c r="C42" s="21"/>
      <c r="D42" s="19"/>
      <c r="E42" s="10">
        <f>AVERAGE(D7:D37)</f>
        <v>20.443225806451622</v>
      </c>
    </row>
    <row r="43" spans="1:5" x14ac:dyDescent="0.2">
      <c r="A43" s="21" t="s">
        <v>16</v>
      </c>
      <c r="B43" s="21"/>
      <c r="C43" s="21"/>
      <c r="D43" s="19"/>
      <c r="E43" s="9">
        <f>(E39/243)*100</f>
        <v>99.176954732510296</v>
      </c>
    </row>
    <row r="45" spans="1:5" ht="12" customHeight="1" x14ac:dyDescent="0.2">
      <c r="A45" s="55"/>
      <c r="B45" s="56"/>
      <c r="C45" s="56"/>
      <c r="D45" s="56"/>
      <c r="E45" s="56"/>
    </row>
    <row r="46" spans="1:5" x14ac:dyDescent="0.2">
      <c r="A46" s="34"/>
    </row>
  </sheetData>
  <mergeCells count="6">
    <mergeCell ref="A45:E45"/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42"/>
  <sheetViews>
    <sheetView tabSelected="1"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3" t="s">
        <v>9</v>
      </c>
      <c r="B7" s="3" t="s">
        <v>10</v>
      </c>
      <c r="C7" s="5">
        <v>46266</v>
      </c>
      <c r="D7" s="3">
        <v>19.89</v>
      </c>
      <c r="E7" s="6" t="str">
        <f>IF(D7&gt;50,D7/50,IF(D7&lt;=50,"-"))</f>
        <v>-</v>
      </c>
    </row>
    <row r="8" spans="1:5" ht="13.5" customHeight="1" x14ac:dyDescent="0.2">
      <c r="A8" s="3" t="s">
        <v>9</v>
      </c>
      <c r="B8" s="3" t="s">
        <v>10</v>
      </c>
      <c r="C8" s="5">
        <v>46267</v>
      </c>
      <c r="D8" s="12">
        <v>23.85</v>
      </c>
      <c r="E8" s="6" t="str">
        <f t="shared" ref="E8:E36" si="0">IF(D8&gt;50,D8/50,IF(D8&lt;=50,"-"))</f>
        <v>-</v>
      </c>
    </row>
    <row r="9" spans="1:5" ht="14.25" customHeight="1" x14ac:dyDescent="0.2">
      <c r="A9" s="3" t="s">
        <v>9</v>
      </c>
      <c r="B9" s="3" t="s">
        <v>10</v>
      </c>
      <c r="C9" s="5">
        <v>46268</v>
      </c>
      <c r="D9" s="9">
        <v>22.43</v>
      </c>
      <c r="E9" s="6" t="str">
        <f t="shared" si="0"/>
        <v>-</v>
      </c>
    </row>
    <row r="10" spans="1:5" ht="13.5" customHeight="1" x14ac:dyDescent="0.2">
      <c r="A10" s="3" t="s">
        <v>9</v>
      </c>
      <c r="B10" s="3" t="s">
        <v>10</v>
      </c>
      <c r="C10" s="5">
        <v>46269</v>
      </c>
      <c r="D10" s="9">
        <v>20.45</v>
      </c>
      <c r="E10" s="6" t="str">
        <f t="shared" si="0"/>
        <v>-</v>
      </c>
    </row>
    <row r="11" spans="1:5" x14ac:dyDescent="0.2">
      <c r="A11" s="3" t="s">
        <v>9</v>
      </c>
      <c r="B11" s="3" t="s">
        <v>10</v>
      </c>
      <c r="C11" s="5">
        <v>46270</v>
      </c>
      <c r="D11" s="9">
        <v>16.91</v>
      </c>
      <c r="E11" s="6" t="str">
        <f t="shared" si="0"/>
        <v>-</v>
      </c>
    </row>
    <row r="12" spans="1:5" x14ac:dyDescent="0.2">
      <c r="A12" s="3" t="s">
        <v>9</v>
      </c>
      <c r="B12" s="3" t="s">
        <v>10</v>
      </c>
      <c r="C12" s="5">
        <v>46271</v>
      </c>
      <c r="D12" s="9">
        <v>17.559999999999999</v>
      </c>
      <c r="E12" s="6" t="str">
        <f t="shared" si="0"/>
        <v>-</v>
      </c>
    </row>
    <row r="13" spans="1:5" x14ac:dyDescent="0.2">
      <c r="A13" s="3" t="s">
        <v>9</v>
      </c>
      <c r="B13" s="3" t="s">
        <v>10</v>
      </c>
      <c r="C13" s="5">
        <v>46272</v>
      </c>
      <c r="D13" s="9">
        <v>12.14</v>
      </c>
      <c r="E13" s="6" t="str">
        <f t="shared" si="0"/>
        <v>-</v>
      </c>
    </row>
    <row r="14" spans="1:5" x14ac:dyDescent="0.2">
      <c r="A14" s="3" t="s">
        <v>9</v>
      </c>
      <c r="B14" s="3" t="s">
        <v>10</v>
      </c>
      <c r="C14" s="5">
        <v>46273</v>
      </c>
      <c r="D14" s="9">
        <v>12.33</v>
      </c>
      <c r="E14" s="6" t="str">
        <f t="shared" si="0"/>
        <v>-</v>
      </c>
    </row>
    <row r="15" spans="1:5" x14ac:dyDescent="0.2">
      <c r="A15" s="3" t="s">
        <v>9</v>
      </c>
      <c r="B15" s="3" t="s">
        <v>10</v>
      </c>
      <c r="C15" s="5">
        <v>46274</v>
      </c>
      <c r="D15" s="9">
        <v>11.97</v>
      </c>
      <c r="E15" s="6" t="str">
        <f t="shared" si="0"/>
        <v>-</v>
      </c>
    </row>
    <row r="16" spans="1:5" x14ac:dyDescent="0.2">
      <c r="A16" s="3" t="s">
        <v>9</v>
      </c>
      <c r="B16" s="3" t="s">
        <v>10</v>
      </c>
      <c r="C16" s="5">
        <v>46275</v>
      </c>
      <c r="D16" s="9">
        <v>13.87</v>
      </c>
      <c r="E16" s="6" t="str">
        <f t="shared" si="0"/>
        <v>-</v>
      </c>
    </row>
    <row r="17" spans="1:5" x14ac:dyDescent="0.2">
      <c r="A17" s="3" t="s">
        <v>9</v>
      </c>
      <c r="B17" s="3" t="s">
        <v>10</v>
      </c>
      <c r="C17" s="5">
        <v>46276</v>
      </c>
      <c r="D17" s="9">
        <v>19.59</v>
      </c>
      <c r="E17" s="6" t="str">
        <f t="shared" si="0"/>
        <v>-</v>
      </c>
    </row>
    <row r="18" spans="1:5" x14ac:dyDescent="0.2">
      <c r="A18" s="3" t="s">
        <v>9</v>
      </c>
      <c r="B18" s="3" t="s">
        <v>10</v>
      </c>
      <c r="C18" s="5">
        <v>46277</v>
      </c>
      <c r="D18" s="9">
        <v>19.3</v>
      </c>
      <c r="E18" s="6" t="str">
        <f t="shared" si="0"/>
        <v>-</v>
      </c>
    </row>
    <row r="19" spans="1:5" x14ac:dyDescent="0.2">
      <c r="A19" s="3" t="s">
        <v>9</v>
      </c>
      <c r="B19" s="3" t="s">
        <v>10</v>
      </c>
      <c r="C19" s="5">
        <v>46278</v>
      </c>
      <c r="D19" s="9">
        <v>14.13</v>
      </c>
      <c r="E19" s="6" t="str">
        <f t="shared" si="0"/>
        <v>-</v>
      </c>
    </row>
    <row r="20" spans="1:5" x14ac:dyDescent="0.2">
      <c r="A20" s="3" t="s">
        <v>9</v>
      </c>
      <c r="B20" s="3" t="s">
        <v>10</v>
      </c>
      <c r="C20" s="5">
        <v>46279</v>
      </c>
      <c r="D20" s="9">
        <v>13.09</v>
      </c>
      <c r="E20" s="6" t="str">
        <f t="shared" si="0"/>
        <v>-</v>
      </c>
    </row>
    <row r="21" spans="1:5" x14ac:dyDescent="0.2">
      <c r="A21" s="3" t="s">
        <v>9</v>
      </c>
      <c r="B21" s="3" t="s">
        <v>10</v>
      </c>
      <c r="C21" s="5">
        <v>46280</v>
      </c>
      <c r="D21" s="9">
        <v>18.670000000000002</v>
      </c>
      <c r="E21" s="6" t="str">
        <f t="shared" si="0"/>
        <v>-</v>
      </c>
    </row>
    <row r="22" spans="1:5" x14ac:dyDescent="0.2">
      <c r="A22" s="3" t="s">
        <v>9</v>
      </c>
      <c r="B22" s="3" t="s">
        <v>10</v>
      </c>
      <c r="C22" s="5">
        <v>46281</v>
      </c>
      <c r="D22" s="9">
        <v>21.21</v>
      </c>
      <c r="E22" s="6" t="str">
        <f t="shared" si="0"/>
        <v>-</v>
      </c>
    </row>
    <row r="23" spans="1:5" x14ac:dyDescent="0.2">
      <c r="A23" s="3" t="s">
        <v>9</v>
      </c>
      <c r="B23" s="3" t="s">
        <v>10</v>
      </c>
      <c r="C23" s="5">
        <v>46282</v>
      </c>
      <c r="D23" s="9">
        <v>20.97</v>
      </c>
      <c r="E23" s="6" t="str">
        <f t="shared" si="0"/>
        <v>-</v>
      </c>
    </row>
    <row r="24" spans="1:5" x14ac:dyDescent="0.2">
      <c r="A24" s="3" t="s">
        <v>9</v>
      </c>
      <c r="B24" s="3" t="s">
        <v>10</v>
      </c>
      <c r="C24" s="5">
        <v>46283</v>
      </c>
      <c r="D24" s="9">
        <v>23.86</v>
      </c>
      <c r="E24" s="6" t="str">
        <f t="shared" si="0"/>
        <v>-</v>
      </c>
    </row>
    <row r="25" spans="1:5" x14ac:dyDescent="0.2">
      <c r="A25" s="3" t="s">
        <v>9</v>
      </c>
      <c r="B25" s="3" t="s">
        <v>10</v>
      </c>
      <c r="C25" s="5">
        <v>46284</v>
      </c>
      <c r="D25" s="9">
        <v>18.73</v>
      </c>
      <c r="E25" s="6" t="str">
        <f t="shared" si="0"/>
        <v>-</v>
      </c>
    </row>
    <row r="26" spans="1:5" x14ac:dyDescent="0.2">
      <c r="A26" s="3" t="s">
        <v>9</v>
      </c>
      <c r="B26" s="3" t="s">
        <v>10</v>
      </c>
      <c r="C26" s="5">
        <v>46285</v>
      </c>
      <c r="D26" s="9">
        <v>16.760000000000002</v>
      </c>
      <c r="E26" s="6" t="str">
        <f t="shared" si="0"/>
        <v>-</v>
      </c>
    </row>
    <row r="27" spans="1:5" x14ac:dyDescent="0.2">
      <c r="A27" s="17" t="s">
        <v>9</v>
      </c>
      <c r="B27" s="3" t="s">
        <v>10</v>
      </c>
      <c r="C27" s="5">
        <v>46286</v>
      </c>
      <c r="D27" s="9">
        <v>24.89</v>
      </c>
      <c r="E27" s="6" t="str">
        <f t="shared" si="0"/>
        <v>-</v>
      </c>
    </row>
    <row r="28" spans="1:5" x14ac:dyDescent="0.2">
      <c r="A28" s="23" t="s">
        <v>9</v>
      </c>
      <c r="B28" s="28" t="s">
        <v>10</v>
      </c>
      <c r="C28" s="5">
        <v>46287</v>
      </c>
      <c r="D28" s="9">
        <v>20.11</v>
      </c>
      <c r="E28" s="6" t="str">
        <f t="shared" si="0"/>
        <v>-</v>
      </c>
    </row>
    <row r="29" spans="1:5" x14ac:dyDescent="0.2">
      <c r="A29" s="23" t="s">
        <v>9</v>
      </c>
      <c r="B29" s="28" t="s">
        <v>10</v>
      </c>
      <c r="C29" s="5">
        <v>46288</v>
      </c>
      <c r="D29" s="9">
        <v>9.34</v>
      </c>
      <c r="E29" s="6" t="str">
        <f t="shared" si="0"/>
        <v>-</v>
      </c>
    </row>
    <row r="30" spans="1:5" x14ac:dyDescent="0.2">
      <c r="A30" s="23" t="s">
        <v>9</v>
      </c>
      <c r="B30" s="28" t="s">
        <v>10</v>
      </c>
      <c r="C30" s="5">
        <v>46289</v>
      </c>
      <c r="D30" s="9">
        <v>12.65</v>
      </c>
      <c r="E30" s="6" t="str">
        <f t="shared" si="0"/>
        <v>-</v>
      </c>
    </row>
    <row r="31" spans="1:5" x14ac:dyDescent="0.2">
      <c r="A31" s="23" t="s">
        <v>9</v>
      </c>
      <c r="B31" s="28" t="s">
        <v>10</v>
      </c>
      <c r="C31" s="5">
        <v>46290</v>
      </c>
      <c r="D31" s="9">
        <v>15.57</v>
      </c>
      <c r="E31" s="6" t="str">
        <f t="shared" si="0"/>
        <v>-</v>
      </c>
    </row>
    <row r="32" spans="1:5" x14ac:dyDescent="0.2">
      <c r="A32" s="23" t="s">
        <v>9</v>
      </c>
      <c r="B32" s="28" t="s">
        <v>10</v>
      </c>
      <c r="C32" s="5">
        <v>46291</v>
      </c>
      <c r="D32" s="9">
        <v>10.92</v>
      </c>
      <c r="E32" s="6" t="str">
        <f t="shared" si="0"/>
        <v>-</v>
      </c>
    </row>
    <row r="33" spans="1:5" x14ac:dyDescent="0.2">
      <c r="A33" s="23" t="s">
        <v>9</v>
      </c>
      <c r="B33" s="28" t="s">
        <v>10</v>
      </c>
      <c r="C33" s="5">
        <v>46292</v>
      </c>
      <c r="D33" s="9">
        <v>9.56</v>
      </c>
      <c r="E33" s="6" t="str">
        <f t="shared" si="0"/>
        <v>-</v>
      </c>
    </row>
    <row r="34" spans="1:5" x14ac:dyDescent="0.2">
      <c r="A34" s="23" t="s">
        <v>9</v>
      </c>
      <c r="B34" s="28" t="s">
        <v>10</v>
      </c>
      <c r="C34" s="5">
        <v>46293</v>
      </c>
      <c r="D34" s="9">
        <v>14.22</v>
      </c>
      <c r="E34" s="6" t="str">
        <f t="shared" si="0"/>
        <v>-</v>
      </c>
    </row>
    <row r="35" spans="1:5" x14ac:dyDescent="0.2">
      <c r="A35" s="23" t="s">
        <v>9</v>
      </c>
      <c r="B35" s="28" t="s">
        <v>10</v>
      </c>
      <c r="C35" s="5">
        <v>46294</v>
      </c>
      <c r="D35" s="9">
        <v>16.77</v>
      </c>
      <c r="E35" s="6" t="str">
        <f t="shared" si="0"/>
        <v>-</v>
      </c>
    </row>
    <row r="36" spans="1:5" x14ac:dyDescent="0.2">
      <c r="A36" s="42" t="s">
        <v>9</v>
      </c>
      <c r="B36" s="43" t="s">
        <v>10</v>
      </c>
      <c r="C36" s="5">
        <v>46295</v>
      </c>
      <c r="D36" s="9">
        <v>16.23</v>
      </c>
      <c r="E36" s="6" t="str">
        <f t="shared" si="0"/>
        <v>-</v>
      </c>
    </row>
    <row r="37" spans="1:5" x14ac:dyDescent="0.2">
      <c r="A37" s="21" t="s">
        <v>11</v>
      </c>
      <c r="B37" s="21"/>
      <c r="C37" s="21"/>
      <c r="D37" s="19"/>
      <c r="E37" s="9">
        <f>COUNT(D7:D36)</f>
        <v>30</v>
      </c>
    </row>
    <row r="38" spans="1:5" x14ac:dyDescent="0.2">
      <c r="A38" s="21" t="s">
        <v>12</v>
      </c>
      <c r="B38" s="21"/>
      <c r="C38" s="21"/>
      <c r="D38" s="19"/>
      <c r="E38" s="9">
        <f>'M8'!E39+'M9'!E37</f>
        <v>271</v>
      </c>
    </row>
    <row r="39" spans="1:5" x14ac:dyDescent="0.2">
      <c r="A39" s="22" t="s">
        <v>13</v>
      </c>
      <c r="B39" s="21"/>
      <c r="C39" s="21"/>
      <c r="D39" s="19"/>
      <c r="E39" s="9">
        <f>COUNT(E7:E36)</f>
        <v>0</v>
      </c>
    </row>
    <row r="40" spans="1:5" x14ac:dyDescent="0.2">
      <c r="A40" s="22" t="s">
        <v>14</v>
      </c>
      <c r="B40" s="21"/>
      <c r="C40" s="21"/>
      <c r="D40" s="19"/>
      <c r="E40" s="9">
        <f>'M8'!E41+'M9'!E39</f>
        <v>0</v>
      </c>
    </row>
    <row r="41" spans="1:5" x14ac:dyDescent="0.2">
      <c r="A41" s="21" t="s">
        <v>15</v>
      </c>
      <c r="B41" s="21"/>
      <c r="C41" s="21"/>
      <c r="D41" s="19"/>
      <c r="E41" s="10">
        <f>AVERAGE(D7:D36)</f>
        <v>16.932333333333336</v>
      </c>
    </row>
    <row r="42" spans="1:5" x14ac:dyDescent="0.2">
      <c r="A42" s="21" t="s">
        <v>16</v>
      </c>
      <c r="B42" s="21"/>
      <c r="C42" s="21"/>
      <c r="D42" s="19"/>
      <c r="E42" s="9">
        <f>(E38/273)*100</f>
        <v>99.26739926739927</v>
      </c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46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7"/>
      <c r="B2" s="52"/>
      <c r="C2" s="52"/>
      <c r="D2" s="52"/>
      <c r="E2" s="52"/>
    </row>
    <row r="3" spans="1:5" ht="25.5" x14ac:dyDescent="0.2">
      <c r="A3" s="58" t="s">
        <v>1</v>
      </c>
      <c r="B3" s="59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8"/>
      <c r="B4" s="59"/>
      <c r="C4" s="53"/>
      <c r="D4" s="2" t="s">
        <v>6</v>
      </c>
      <c r="E4" s="2" t="s">
        <v>7</v>
      </c>
    </row>
    <row r="5" spans="1:5" x14ac:dyDescent="0.2">
      <c r="A5" s="58"/>
      <c r="B5" s="59"/>
      <c r="C5" s="53"/>
      <c r="D5" s="2"/>
      <c r="E5" s="2" t="s">
        <v>8</v>
      </c>
    </row>
    <row r="6" spans="1:5" x14ac:dyDescent="0.2">
      <c r="A6" s="23">
        <v>1</v>
      </c>
      <c r="B6" s="28">
        <v>2</v>
      </c>
      <c r="C6" s="3">
        <v>3</v>
      </c>
      <c r="D6" s="3">
        <v>4</v>
      </c>
      <c r="E6" s="3">
        <v>5</v>
      </c>
    </row>
    <row r="7" spans="1:5" x14ac:dyDescent="0.2">
      <c r="A7" s="23" t="s">
        <v>9</v>
      </c>
      <c r="B7" s="28" t="s">
        <v>10</v>
      </c>
      <c r="C7" s="5">
        <v>46296</v>
      </c>
      <c r="D7" s="3"/>
      <c r="E7" s="6" t="str">
        <f>IF(D7&gt;50,D7/50,IF(D7&lt;=50,"-"))</f>
        <v>-</v>
      </c>
    </row>
    <row r="8" spans="1:5" ht="13.5" customHeight="1" x14ac:dyDescent="0.2">
      <c r="A8" s="23" t="s">
        <v>9</v>
      </c>
      <c r="B8" s="28" t="s">
        <v>10</v>
      </c>
      <c r="C8" s="5">
        <v>46297</v>
      </c>
      <c r="D8" s="9"/>
      <c r="E8" s="6" t="str">
        <f t="shared" ref="E8:E37" si="0">IF(D8&gt;50,D8/50,IF(D8&lt;=50,"-"))</f>
        <v>-</v>
      </c>
    </row>
    <row r="9" spans="1:5" ht="14.25" customHeight="1" x14ac:dyDescent="0.2">
      <c r="A9" s="23" t="s">
        <v>9</v>
      </c>
      <c r="B9" s="28" t="s">
        <v>10</v>
      </c>
      <c r="C9" s="5">
        <v>46298</v>
      </c>
      <c r="D9" s="9"/>
      <c r="E9" s="6" t="str">
        <f t="shared" si="0"/>
        <v>-</v>
      </c>
    </row>
    <row r="10" spans="1:5" ht="13.5" customHeight="1" x14ac:dyDescent="0.2">
      <c r="A10" s="23" t="s">
        <v>9</v>
      </c>
      <c r="B10" s="28" t="s">
        <v>10</v>
      </c>
      <c r="C10" s="5">
        <v>46299</v>
      </c>
      <c r="D10" s="9"/>
      <c r="E10" s="6" t="str">
        <f t="shared" si="0"/>
        <v>-</v>
      </c>
    </row>
    <row r="11" spans="1:5" x14ac:dyDescent="0.2">
      <c r="A11" s="23" t="s">
        <v>9</v>
      </c>
      <c r="B11" s="28" t="s">
        <v>10</v>
      </c>
      <c r="C11" s="5">
        <v>46300</v>
      </c>
      <c r="D11" s="9"/>
      <c r="E11" s="6" t="str">
        <f t="shared" si="0"/>
        <v>-</v>
      </c>
    </row>
    <row r="12" spans="1:5" x14ac:dyDescent="0.2">
      <c r="A12" s="23" t="s">
        <v>9</v>
      </c>
      <c r="B12" s="28" t="s">
        <v>10</v>
      </c>
      <c r="C12" s="5">
        <v>46301</v>
      </c>
      <c r="D12" s="9"/>
      <c r="E12" s="6" t="str">
        <f t="shared" si="0"/>
        <v>-</v>
      </c>
    </row>
    <row r="13" spans="1:5" x14ac:dyDescent="0.2">
      <c r="A13" s="23" t="s">
        <v>9</v>
      </c>
      <c r="B13" s="28" t="s">
        <v>10</v>
      </c>
      <c r="C13" s="5">
        <v>46302</v>
      </c>
      <c r="D13" s="9"/>
      <c r="E13" s="6" t="str">
        <f t="shared" si="0"/>
        <v>-</v>
      </c>
    </row>
    <row r="14" spans="1:5" x14ac:dyDescent="0.2">
      <c r="A14" s="23" t="s">
        <v>9</v>
      </c>
      <c r="B14" s="28" t="s">
        <v>10</v>
      </c>
      <c r="C14" s="5">
        <v>46303</v>
      </c>
      <c r="D14" s="9"/>
      <c r="E14" s="6" t="str">
        <f t="shared" si="0"/>
        <v>-</v>
      </c>
    </row>
    <row r="15" spans="1:5" x14ac:dyDescent="0.2">
      <c r="A15" s="23" t="s">
        <v>9</v>
      </c>
      <c r="B15" s="28" t="s">
        <v>10</v>
      </c>
      <c r="C15" s="5">
        <v>46304</v>
      </c>
      <c r="D15" s="9"/>
      <c r="E15" s="6" t="str">
        <f t="shared" si="0"/>
        <v>-</v>
      </c>
    </row>
    <row r="16" spans="1:5" x14ac:dyDescent="0.2">
      <c r="A16" s="23" t="s">
        <v>9</v>
      </c>
      <c r="B16" s="28" t="s">
        <v>10</v>
      </c>
      <c r="C16" s="5">
        <v>46305</v>
      </c>
      <c r="D16" s="29"/>
      <c r="E16" s="30" t="str">
        <f t="shared" si="0"/>
        <v>-</v>
      </c>
    </row>
    <row r="17" spans="1:5" x14ac:dyDescent="0.2">
      <c r="A17" s="23" t="s">
        <v>9</v>
      </c>
      <c r="B17" s="28" t="s">
        <v>10</v>
      </c>
      <c r="C17" s="5">
        <v>46306</v>
      </c>
      <c r="D17" s="9"/>
      <c r="E17" s="6" t="str">
        <f t="shared" si="0"/>
        <v>-</v>
      </c>
    </row>
    <row r="18" spans="1:5" x14ac:dyDescent="0.2">
      <c r="A18" s="23" t="s">
        <v>9</v>
      </c>
      <c r="B18" s="28" t="s">
        <v>10</v>
      </c>
      <c r="C18" s="5">
        <v>46307</v>
      </c>
      <c r="D18" s="9"/>
      <c r="E18" s="6" t="str">
        <f t="shared" si="0"/>
        <v>-</v>
      </c>
    </row>
    <row r="19" spans="1:5" x14ac:dyDescent="0.2">
      <c r="A19" s="23" t="s">
        <v>9</v>
      </c>
      <c r="B19" s="28" t="s">
        <v>10</v>
      </c>
      <c r="C19" s="5">
        <v>46308</v>
      </c>
      <c r="D19" s="9"/>
      <c r="E19" s="6" t="str">
        <f t="shared" si="0"/>
        <v>-</v>
      </c>
    </row>
    <row r="20" spans="1:5" x14ac:dyDescent="0.2">
      <c r="A20" s="23" t="s">
        <v>9</v>
      </c>
      <c r="B20" s="28" t="s">
        <v>10</v>
      </c>
      <c r="C20" s="5">
        <v>46309</v>
      </c>
      <c r="D20" s="9"/>
      <c r="E20" s="6" t="str">
        <f t="shared" si="0"/>
        <v>-</v>
      </c>
    </row>
    <row r="21" spans="1:5" x14ac:dyDescent="0.2">
      <c r="A21" s="23" t="s">
        <v>9</v>
      </c>
      <c r="B21" s="28" t="s">
        <v>10</v>
      </c>
      <c r="C21" s="5">
        <v>46310</v>
      </c>
      <c r="D21" s="9"/>
      <c r="E21" s="6" t="str">
        <f t="shared" si="0"/>
        <v>-</v>
      </c>
    </row>
    <row r="22" spans="1:5" x14ac:dyDescent="0.2">
      <c r="A22" s="23" t="s">
        <v>9</v>
      </c>
      <c r="B22" s="28" t="s">
        <v>10</v>
      </c>
      <c r="C22" s="5">
        <v>46311</v>
      </c>
      <c r="D22" s="9"/>
      <c r="E22" s="6" t="str">
        <f t="shared" si="0"/>
        <v>-</v>
      </c>
    </row>
    <row r="23" spans="1:5" x14ac:dyDescent="0.2">
      <c r="A23" s="23" t="s">
        <v>9</v>
      </c>
      <c r="B23" s="28" t="s">
        <v>10</v>
      </c>
      <c r="C23" s="5">
        <v>46312</v>
      </c>
      <c r="D23" s="9"/>
      <c r="E23" s="6" t="str">
        <f t="shared" si="0"/>
        <v>-</v>
      </c>
    </row>
    <row r="24" spans="1:5" x14ac:dyDescent="0.2">
      <c r="A24" s="23" t="s">
        <v>9</v>
      </c>
      <c r="B24" s="28" t="s">
        <v>10</v>
      </c>
      <c r="C24" s="5">
        <v>46313</v>
      </c>
      <c r="D24" s="9"/>
      <c r="E24" s="6" t="str">
        <f t="shared" si="0"/>
        <v>-</v>
      </c>
    </row>
    <row r="25" spans="1:5" x14ac:dyDescent="0.2">
      <c r="A25" s="23" t="s">
        <v>9</v>
      </c>
      <c r="B25" s="28" t="s">
        <v>10</v>
      </c>
      <c r="C25" s="5">
        <v>46314</v>
      </c>
      <c r="D25" s="9"/>
      <c r="E25" s="6" t="str">
        <f t="shared" si="0"/>
        <v>-</v>
      </c>
    </row>
    <row r="26" spans="1:5" x14ac:dyDescent="0.2">
      <c r="A26" s="23" t="s">
        <v>9</v>
      </c>
      <c r="B26" s="28" t="s">
        <v>10</v>
      </c>
      <c r="C26" s="5">
        <v>46315</v>
      </c>
      <c r="D26" s="9"/>
      <c r="E26" s="6" t="str">
        <f t="shared" si="0"/>
        <v>-</v>
      </c>
    </row>
    <row r="27" spans="1:5" x14ac:dyDescent="0.2">
      <c r="A27" s="23" t="s">
        <v>9</v>
      </c>
      <c r="B27" s="28" t="s">
        <v>10</v>
      </c>
      <c r="C27" s="5">
        <v>46316</v>
      </c>
      <c r="D27" s="9"/>
      <c r="E27" s="6" t="str">
        <f t="shared" si="0"/>
        <v>-</v>
      </c>
    </row>
    <row r="28" spans="1:5" x14ac:dyDescent="0.2">
      <c r="A28" s="23" t="s">
        <v>9</v>
      </c>
      <c r="B28" s="28" t="s">
        <v>10</v>
      </c>
      <c r="C28" s="5">
        <v>46317</v>
      </c>
      <c r="D28" s="9"/>
      <c r="E28" s="6" t="str">
        <f t="shared" si="0"/>
        <v>-</v>
      </c>
    </row>
    <row r="29" spans="1:5" x14ac:dyDescent="0.2">
      <c r="A29" s="23" t="s">
        <v>9</v>
      </c>
      <c r="B29" s="28" t="s">
        <v>10</v>
      </c>
      <c r="C29" s="5">
        <v>46318</v>
      </c>
      <c r="D29" s="9"/>
      <c r="E29" s="6" t="str">
        <f t="shared" si="0"/>
        <v>-</v>
      </c>
    </row>
    <row r="30" spans="1:5" x14ac:dyDescent="0.2">
      <c r="A30" s="23" t="s">
        <v>9</v>
      </c>
      <c r="B30" s="28" t="s">
        <v>10</v>
      </c>
      <c r="C30" s="5">
        <v>46319</v>
      </c>
      <c r="D30" s="9"/>
      <c r="E30" s="6" t="str">
        <f t="shared" si="0"/>
        <v>-</v>
      </c>
    </row>
    <row r="31" spans="1:5" x14ac:dyDescent="0.2">
      <c r="A31" s="23" t="s">
        <v>9</v>
      </c>
      <c r="B31" s="28" t="s">
        <v>10</v>
      </c>
      <c r="C31" s="5">
        <v>46320</v>
      </c>
      <c r="D31" s="9"/>
      <c r="E31" s="6" t="str">
        <f t="shared" si="0"/>
        <v>-</v>
      </c>
    </row>
    <row r="32" spans="1:5" x14ac:dyDescent="0.2">
      <c r="A32" s="23" t="s">
        <v>9</v>
      </c>
      <c r="B32" s="28" t="s">
        <v>10</v>
      </c>
      <c r="C32" s="5">
        <v>46321</v>
      </c>
      <c r="D32" s="9"/>
      <c r="E32" s="6" t="str">
        <f t="shared" si="0"/>
        <v>-</v>
      </c>
    </row>
    <row r="33" spans="1:5" x14ac:dyDescent="0.2">
      <c r="A33" s="23" t="s">
        <v>9</v>
      </c>
      <c r="B33" s="28" t="s">
        <v>10</v>
      </c>
      <c r="C33" s="5">
        <v>46322</v>
      </c>
      <c r="D33" s="9"/>
      <c r="E33" s="6" t="str">
        <f t="shared" si="0"/>
        <v>-</v>
      </c>
    </row>
    <row r="34" spans="1:5" x14ac:dyDescent="0.2">
      <c r="A34" s="23" t="s">
        <v>9</v>
      </c>
      <c r="B34" s="28" t="s">
        <v>10</v>
      </c>
      <c r="C34" s="5">
        <v>46323</v>
      </c>
      <c r="D34" s="9"/>
      <c r="E34" s="6" t="str">
        <f t="shared" si="0"/>
        <v>-</v>
      </c>
    </row>
    <row r="35" spans="1:5" x14ac:dyDescent="0.2">
      <c r="A35" s="23" t="s">
        <v>9</v>
      </c>
      <c r="B35" s="28" t="s">
        <v>10</v>
      </c>
      <c r="C35" s="5">
        <v>46324</v>
      </c>
      <c r="D35" s="9"/>
      <c r="E35" s="6" t="str">
        <f t="shared" si="0"/>
        <v>-</v>
      </c>
    </row>
    <row r="36" spans="1:5" x14ac:dyDescent="0.2">
      <c r="A36" s="23" t="s">
        <v>9</v>
      </c>
      <c r="B36" s="28" t="s">
        <v>10</v>
      </c>
      <c r="C36" s="5">
        <v>46325</v>
      </c>
      <c r="D36" s="9"/>
      <c r="E36" s="6" t="str">
        <f t="shared" si="0"/>
        <v>-</v>
      </c>
    </row>
    <row r="37" spans="1:5" x14ac:dyDescent="0.2">
      <c r="A37" s="42" t="s">
        <v>9</v>
      </c>
      <c r="B37" s="43" t="s">
        <v>10</v>
      </c>
      <c r="C37" s="5">
        <v>46326</v>
      </c>
      <c r="D37" s="35"/>
      <c r="E37" s="6" t="str">
        <f t="shared" si="0"/>
        <v>-</v>
      </c>
    </row>
    <row r="38" spans="1:5" x14ac:dyDescent="0.2">
      <c r="A38" s="21" t="s">
        <v>11</v>
      </c>
      <c r="B38" s="21"/>
      <c r="C38" s="21"/>
      <c r="D38" s="21"/>
      <c r="E38" s="44">
        <f>COUNT(D7:D37)</f>
        <v>0</v>
      </c>
    </row>
    <row r="39" spans="1:5" x14ac:dyDescent="0.2">
      <c r="A39" s="21" t="s">
        <v>12</v>
      </c>
      <c r="B39" s="21"/>
      <c r="C39" s="21"/>
      <c r="D39" s="21"/>
      <c r="E39" s="44">
        <f>'M9'!E38+'M10'!E38</f>
        <v>271</v>
      </c>
    </row>
    <row r="40" spans="1:5" x14ac:dyDescent="0.2">
      <c r="A40" s="22" t="s">
        <v>13</v>
      </c>
      <c r="B40" s="21"/>
      <c r="C40" s="21"/>
      <c r="D40" s="21"/>
      <c r="E40" s="44">
        <f>COUNT(E7:E37)</f>
        <v>0</v>
      </c>
    </row>
    <row r="41" spans="1:5" x14ac:dyDescent="0.2">
      <c r="A41" s="22" t="s">
        <v>14</v>
      </c>
      <c r="B41" s="21"/>
      <c r="C41" s="21"/>
      <c r="D41" s="21"/>
      <c r="E41" s="44">
        <f>'M9'!E40+'M10'!E40</f>
        <v>0</v>
      </c>
    </row>
    <row r="42" spans="1:5" x14ac:dyDescent="0.2">
      <c r="A42" s="21" t="s">
        <v>15</v>
      </c>
      <c r="B42" s="21"/>
      <c r="C42" s="21"/>
      <c r="D42" s="21"/>
      <c r="E42" s="45" t="e">
        <f>AVERAGE(D7:D37)</f>
        <v>#DIV/0!</v>
      </c>
    </row>
    <row r="43" spans="1:5" x14ac:dyDescent="0.2">
      <c r="A43" s="21" t="s">
        <v>16</v>
      </c>
      <c r="B43" s="21"/>
      <c r="C43" s="21"/>
      <c r="D43" s="21"/>
      <c r="E43" s="44">
        <f>(E39/304)*100</f>
        <v>89.14473684210526</v>
      </c>
    </row>
    <row r="45" spans="1:5" x14ac:dyDescent="0.2">
      <c r="A45" s="32"/>
    </row>
    <row r="46" spans="1:5" x14ac:dyDescent="0.2">
      <c r="A46" s="31"/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0.98425196850393704" right="0.98425196850393704" top="0.98425196850393704" bottom="0.98425196850393704" header="0.51181102362204722" footer="0.51181102362204722"/>
  <pageSetup paperSize="9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42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3" t="s">
        <v>9</v>
      </c>
      <c r="B7" s="3" t="s">
        <v>10</v>
      </c>
      <c r="C7" s="5">
        <v>46327</v>
      </c>
      <c r="D7" s="3"/>
      <c r="E7" s="6" t="str">
        <f>IF(D7&gt;50,D7/50,IF(D7&lt;=50,"-"))</f>
        <v>-</v>
      </c>
    </row>
    <row r="8" spans="1:5" ht="13.5" customHeight="1" x14ac:dyDescent="0.2">
      <c r="A8" s="3" t="s">
        <v>9</v>
      </c>
      <c r="B8" s="3" t="s">
        <v>10</v>
      </c>
      <c r="C8" s="5">
        <v>46328</v>
      </c>
      <c r="D8" s="9"/>
      <c r="E8" s="6" t="str">
        <f t="shared" ref="E8:E36" si="0">IF(D8&gt;50,D8/50,IF(D8&lt;=50,"-"))</f>
        <v>-</v>
      </c>
    </row>
    <row r="9" spans="1:5" ht="14.25" customHeight="1" x14ac:dyDescent="0.2">
      <c r="A9" s="17" t="s">
        <v>9</v>
      </c>
      <c r="B9" s="3" t="s">
        <v>10</v>
      </c>
      <c r="C9" s="5">
        <v>46329</v>
      </c>
      <c r="D9" s="9"/>
      <c r="E9" s="6" t="str">
        <f t="shared" si="0"/>
        <v>-</v>
      </c>
    </row>
    <row r="10" spans="1:5" ht="13.5" customHeight="1" x14ac:dyDescent="0.2">
      <c r="A10" s="23" t="s">
        <v>9</v>
      </c>
      <c r="B10" s="28" t="s">
        <v>10</v>
      </c>
      <c r="C10" s="5">
        <v>46330</v>
      </c>
      <c r="D10" s="9"/>
      <c r="E10" s="6" t="str">
        <f t="shared" si="0"/>
        <v>-</v>
      </c>
    </row>
    <row r="11" spans="1:5" x14ac:dyDescent="0.2">
      <c r="A11" s="23" t="s">
        <v>9</v>
      </c>
      <c r="B11" s="28" t="s">
        <v>10</v>
      </c>
      <c r="C11" s="5">
        <v>46331</v>
      </c>
      <c r="D11" s="9"/>
      <c r="E11" s="6" t="str">
        <f t="shared" si="0"/>
        <v>-</v>
      </c>
    </row>
    <row r="12" spans="1:5" x14ac:dyDescent="0.2">
      <c r="A12" s="23" t="s">
        <v>9</v>
      </c>
      <c r="B12" s="28" t="s">
        <v>10</v>
      </c>
      <c r="C12" s="5">
        <v>46332</v>
      </c>
      <c r="D12" s="9"/>
      <c r="E12" s="6" t="str">
        <f t="shared" si="0"/>
        <v>-</v>
      </c>
    </row>
    <row r="13" spans="1:5" x14ac:dyDescent="0.2">
      <c r="A13" s="23" t="s">
        <v>9</v>
      </c>
      <c r="B13" s="28" t="s">
        <v>10</v>
      </c>
      <c r="C13" s="5">
        <v>46333</v>
      </c>
      <c r="D13" s="9"/>
      <c r="E13" s="6" t="str">
        <f t="shared" si="0"/>
        <v>-</v>
      </c>
    </row>
    <row r="14" spans="1:5" x14ac:dyDescent="0.2">
      <c r="A14" s="23" t="s">
        <v>9</v>
      </c>
      <c r="B14" s="28" t="s">
        <v>10</v>
      </c>
      <c r="C14" s="5">
        <v>46334</v>
      </c>
      <c r="D14" s="9"/>
      <c r="E14" s="6" t="str">
        <f t="shared" si="0"/>
        <v>-</v>
      </c>
    </row>
    <row r="15" spans="1:5" x14ac:dyDescent="0.2">
      <c r="A15" s="23" t="s">
        <v>9</v>
      </c>
      <c r="B15" s="28" t="s">
        <v>10</v>
      </c>
      <c r="C15" s="5">
        <v>46335</v>
      </c>
      <c r="D15" s="9"/>
      <c r="E15" s="6" t="str">
        <f t="shared" si="0"/>
        <v>-</v>
      </c>
    </row>
    <row r="16" spans="1:5" x14ac:dyDescent="0.2">
      <c r="A16" s="23" t="s">
        <v>9</v>
      </c>
      <c r="B16" s="28" t="s">
        <v>10</v>
      </c>
      <c r="C16" s="5">
        <v>46336</v>
      </c>
      <c r="D16" s="9"/>
      <c r="E16" s="6" t="str">
        <f t="shared" si="0"/>
        <v>-</v>
      </c>
    </row>
    <row r="17" spans="1:5" x14ac:dyDescent="0.2">
      <c r="A17" s="23" t="s">
        <v>9</v>
      </c>
      <c r="B17" s="28" t="s">
        <v>10</v>
      </c>
      <c r="C17" s="5">
        <v>46337</v>
      </c>
      <c r="D17" s="9"/>
      <c r="E17" s="6" t="str">
        <f t="shared" si="0"/>
        <v>-</v>
      </c>
    </row>
    <row r="18" spans="1:5" x14ac:dyDescent="0.2">
      <c r="A18" s="23" t="s">
        <v>9</v>
      </c>
      <c r="B18" s="28" t="s">
        <v>10</v>
      </c>
      <c r="C18" s="5">
        <v>46338</v>
      </c>
      <c r="D18" s="9"/>
      <c r="E18" s="6" t="str">
        <f t="shared" si="0"/>
        <v>-</v>
      </c>
    </row>
    <row r="19" spans="1:5" x14ac:dyDescent="0.2">
      <c r="A19" s="23" t="s">
        <v>9</v>
      </c>
      <c r="B19" s="28" t="s">
        <v>10</v>
      </c>
      <c r="C19" s="5">
        <v>46339</v>
      </c>
      <c r="D19" s="9"/>
      <c r="E19" s="6" t="str">
        <f t="shared" si="0"/>
        <v>-</v>
      </c>
    </row>
    <row r="20" spans="1:5" x14ac:dyDescent="0.2">
      <c r="A20" s="23" t="s">
        <v>9</v>
      </c>
      <c r="B20" s="28" t="s">
        <v>10</v>
      </c>
      <c r="C20" s="5">
        <v>46340</v>
      </c>
      <c r="D20" s="9"/>
      <c r="E20" s="6" t="str">
        <f t="shared" si="0"/>
        <v>-</v>
      </c>
    </row>
    <row r="21" spans="1:5" x14ac:dyDescent="0.2">
      <c r="A21" s="23" t="s">
        <v>9</v>
      </c>
      <c r="B21" s="28" t="s">
        <v>10</v>
      </c>
      <c r="C21" s="5">
        <v>46341</v>
      </c>
      <c r="D21" s="9"/>
      <c r="E21" s="6" t="str">
        <f t="shared" si="0"/>
        <v>-</v>
      </c>
    </row>
    <row r="22" spans="1:5" x14ac:dyDescent="0.2">
      <c r="A22" s="23" t="s">
        <v>9</v>
      </c>
      <c r="B22" s="28" t="s">
        <v>10</v>
      </c>
      <c r="C22" s="5">
        <v>46342</v>
      </c>
      <c r="D22" s="9"/>
      <c r="E22" s="6" t="str">
        <f t="shared" si="0"/>
        <v>-</v>
      </c>
    </row>
    <row r="23" spans="1:5" x14ac:dyDescent="0.2">
      <c r="A23" s="23" t="s">
        <v>9</v>
      </c>
      <c r="B23" s="28" t="s">
        <v>10</v>
      </c>
      <c r="C23" s="5">
        <v>46343</v>
      </c>
      <c r="D23" s="9"/>
      <c r="E23" s="6" t="str">
        <f t="shared" si="0"/>
        <v>-</v>
      </c>
    </row>
    <row r="24" spans="1:5" x14ac:dyDescent="0.2">
      <c r="A24" s="23" t="s">
        <v>9</v>
      </c>
      <c r="B24" s="28" t="s">
        <v>10</v>
      </c>
      <c r="C24" s="5">
        <v>46344</v>
      </c>
      <c r="D24" s="9"/>
      <c r="E24" s="6" t="str">
        <f t="shared" si="0"/>
        <v>-</v>
      </c>
    </row>
    <row r="25" spans="1:5" x14ac:dyDescent="0.2">
      <c r="A25" s="23" t="s">
        <v>9</v>
      </c>
      <c r="B25" s="28" t="s">
        <v>10</v>
      </c>
      <c r="C25" s="5">
        <v>46345</v>
      </c>
      <c r="D25" s="9"/>
      <c r="E25" s="6" t="str">
        <f t="shared" si="0"/>
        <v>-</v>
      </c>
    </row>
    <row r="26" spans="1:5" x14ac:dyDescent="0.2">
      <c r="A26" s="23" t="s">
        <v>9</v>
      </c>
      <c r="B26" s="28" t="s">
        <v>10</v>
      </c>
      <c r="C26" s="5">
        <v>46346</v>
      </c>
      <c r="D26" s="9"/>
      <c r="E26" s="6" t="str">
        <f t="shared" si="0"/>
        <v>-</v>
      </c>
    </row>
    <row r="27" spans="1:5" x14ac:dyDescent="0.2">
      <c r="A27" s="23" t="s">
        <v>9</v>
      </c>
      <c r="B27" s="28" t="s">
        <v>10</v>
      </c>
      <c r="C27" s="5">
        <v>46347</v>
      </c>
      <c r="D27" s="9"/>
      <c r="E27" s="6" t="str">
        <f t="shared" si="0"/>
        <v>-</v>
      </c>
    </row>
    <row r="28" spans="1:5" x14ac:dyDescent="0.2">
      <c r="A28" s="23" t="s">
        <v>9</v>
      </c>
      <c r="B28" s="28" t="s">
        <v>10</v>
      </c>
      <c r="C28" s="5">
        <v>46348</v>
      </c>
      <c r="D28" s="9"/>
      <c r="E28" s="6" t="str">
        <f t="shared" si="0"/>
        <v>-</v>
      </c>
    </row>
    <row r="29" spans="1:5" x14ac:dyDescent="0.2">
      <c r="A29" s="23" t="s">
        <v>9</v>
      </c>
      <c r="B29" s="28" t="s">
        <v>10</v>
      </c>
      <c r="C29" s="5">
        <v>46349</v>
      </c>
      <c r="D29" s="9"/>
      <c r="E29" s="6" t="str">
        <f t="shared" si="0"/>
        <v>-</v>
      </c>
    </row>
    <row r="30" spans="1:5" x14ac:dyDescent="0.2">
      <c r="A30" s="23" t="s">
        <v>9</v>
      </c>
      <c r="B30" s="28" t="s">
        <v>10</v>
      </c>
      <c r="C30" s="5">
        <v>46350</v>
      </c>
      <c r="D30" s="9"/>
      <c r="E30" s="6" t="str">
        <f t="shared" si="0"/>
        <v>-</v>
      </c>
    </row>
    <row r="31" spans="1:5" x14ac:dyDescent="0.2">
      <c r="A31" s="23" t="s">
        <v>9</v>
      </c>
      <c r="B31" s="28" t="s">
        <v>10</v>
      </c>
      <c r="C31" s="5">
        <v>46351</v>
      </c>
      <c r="D31" s="9"/>
      <c r="E31" s="6" t="str">
        <f t="shared" si="0"/>
        <v>-</v>
      </c>
    </row>
    <row r="32" spans="1:5" x14ac:dyDescent="0.2">
      <c r="A32" s="23" t="s">
        <v>9</v>
      </c>
      <c r="B32" s="28" t="s">
        <v>10</v>
      </c>
      <c r="C32" s="5">
        <v>46352</v>
      </c>
      <c r="D32" s="9"/>
      <c r="E32" s="6" t="str">
        <f t="shared" si="0"/>
        <v>-</v>
      </c>
    </row>
    <row r="33" spans="1:5" x14ac:dyDescent="0.2">
      <c r="A33" s="23" t="s">
        <v>9</v>
      </c>
      <c r="B33" s="28" t="s">
        <v>10</v>
      </c>
      <c r="C33" s="5">
        <v>46353</v>
      </c>
      <c r="D33" s="9"/>
      <c r="E33" s="6" t="str">
        <f t="shared" si="0"/>
        <v>-</v>
      </c>
    </row>
    <row r="34" spans="1:5" x14ac:dyDescent="0.2">
      <c r="A34" s="23" t="s">
        <v>9</v>
      </c>
      <c r="B34" s="28" t="s">
        <v>10</v>
      </c>
      <c r="C34" s="5">
        <v>46354</v>
      </c>
      <c r="D34" s="9"/>
      <c r="E34" s="6" t="str">
        <f t="shared" si="0"/>
        <v>-</v>
      </c>
    </row>
    <row r="35" spans="1:5" x14ac:dyDescent="0.2">
      <c r="A35" s="23" t="s">
        <v>9</v>
      </c>
      <c r="B35" s="28" t="s">
        <v>10</v>
      </c>
      <c r="C35" s="5">
        <v>46355</v>
      </c>
      <c r="D35" s="9"/>
      <c r="E35" s="6" t="str">
        <f t="shared" si="0"/>
        <v>-</v>
      </c>
    </row>
    <row r="36" spans="1:5" x14ac:dyDescent="0.2">
      <c r="A36" s="42" t="s">
        <v>9</v>
      </c>
      <c r="B36" s="43" t="s">
        <v>10</v>
      </c>
      <c r="C36" s="5">
        <v>46356</v>
      </c>
      <c r="D36" s="35"/>
      <c r="E36" s="6" t="str">
        <f t="shared" si="0"/>
        <v>-</v>
      </c>
    </row>
    <row r="37" spans="1:5" x14ac:dyDescent="0.2">
      <c r="A37" s="21" t="s">
        <v>11</v>
      </c>
      <c r="B37" s="21"/>
      <c r="C37" s="21"/>
      <c r="D37" s="21"/>
      <c r="E37" s="44">
        <f>COUNT(D7:D36)</f>
        <v>0</v>
      </c>
    </row>
    <row r="38" spans="1:5" x14ac:dyDescent="0.2">
      <c r="A38" s="21" t="s">
        <v>12</v>
      </c>
      <c r="B38" s="21"/>
      <c r="C38" s="21"/>
      <c r="D38" s="21"/>
      <c r="E38" s="44">
        <f>'M10'!E39+'M11'!E37</f>
        <v>271</v>
      </c>
    </row>
    <row r="39" spans="1:5" x14ac:dyDescent="0.2">
      <c r="A39" s="22" t="s">
        <v>13</v>
      </c>
      <c r="B39" s="21"/>
      <c r="C39" s="21"/>
      <c r="D39" s="21"/>
      <c r="E39" s="44">
        <f>COUNT(E7:E36)</f>
        <v>0</v>
      </c>
    </row>
    <row r="40" spans="1:5" x14ac:dyDescent="0.2">
      <c r="A40" s="22" t="s">
        <v>14</v>
      </c>
      <c r="B40" s="21"/>
      <c r="C40" s="21"/>
      <c r="D40" s="21"/>
      <c r="E40" s="44">
        <f>'M10'!E41+'M11'!E39</f>
        <v>0</v>
      </c>
    </row>
    <row r="41" spans="1:5" x14ac:dyDescent="0.2">
      <c r="A41" s="21" t="s">
        <v>15</v>
      </c>
      <c r="B41" s="21"/>
      <c r="C41" s="21"/>
      <c r="D41" s="21"/>
      <c r="E41" s="45" t="e">
        <f>AVERAGE(D7:D36)</f>
        <v>#DIV/0!</v>
      </c>
    </row>
    <row r="42" spans="1:5" x14ac:dyDescent="0.2">
      <c r="A42" s="21" t="s">
        <v>16</v>
      </c>
      <c r="B42" s="21"/>
      <c r="C42" s="21"/>
      <c r="D42" s="21"/>
      <c r="E42" s="44">
        <f>(E38/334)*100</f>
        <v>81.137724550898199</v>
      </c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1.1811023622047245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43"/>
  <sheetViews>
    <sheetView workbookViewId="0">
      <selection sqref="A1:E1"/>
    </sheetView>
  </sheetViews>
  <sheetFormatPr defaultRowHeight="12.75" x14ac:dyDescent="0.2"/>
  <cols>
    <col min="1" max="1" width="13.28515625" customWidth="1"/>
    <col min="2" max="2" width="15.140625" customWidth="1"/>
    <col min="3" max="3" width="13.28515625" customWidth="1"/>
    <col min="4" max="5" width="18.28515625" customWidth="1"/>
  </cols>
  <sheetData>
    <row r="1" spans="1:5" ht="13.5" customHeight="1" x14ac:dyDescent="0.2">
      <c r="A1" s="51" t="s">
        <v>0</v>
      </c>
      <c r="B1" s="51"/>
      <c r="C1" s="51"/>
      <c r="D1" s="51"/>
      <c r="E1" s="51"/>
    </row>
    <row r="2" spans="1:5" x14ac:dyDescent="0.2">
      <c r="A2" s="52"/>
      <c r="B2" s="52"/>
      <c r="C2" s="52"/>
      <c r="D2" s="52"/>
      <c r="E2" s="52"/>
    </row>
    <row r="3" spans="1:5" ht="25.5" x14ac:dyDescent="0.2">
      <c r="A3" s="53" t="s">
        <v>1</v>
      </c>
      <c r="B3" s="53" t="s">
        <v>2</v>
      </c>
      <c r="C3" s="53" t="s">
        <v>3</v>
      </c>
      <c r="D3" s="1" t="s">
        <v>4</v>
      </c>
      <c r="E3" s="1" t="s">
        <v>5</v>
      </c>
    </row>
    <row r="4" spans="1:5" x14ac:dyDescent="0.2">
      <c r="A4" s="53"/>
      <c r="B4" s="53"/>
      <c r="C4" s="53"/>
      <c r="D4" s="2" t="s">
        <v>6</v>
      </c>
      <c r="E4" s="2" t="s">
        <v>7</v>
      </c>
    </row>
    <row r="5" spans="1:5" x14ac:dyDescent="0.2">
      <c r="A5" s="53"/>
      <c r="B5" s="53"/>
      <c r="C5" s="53"/>
      <c r="D5" s="2"/>
      <c r="E5" s="2" t="s">
        <v>8</v>
      </c>
    </row>
    <row r="6" spans="1:5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x14ac:dyDescent="0.2">
      <c r="A7" s="3" t="s">
        <v>9</v>
      </c>
      <c r="B7" s="3" t="s">
        <v>10</v>
      </c>
      <c r="C7" s="5">
        <v>46357</v>
      </c>
      <c r="D7" s="3"/>
      <c r="E7" s="6" t="str">
        <f>IF(D7&gt;50,D7/50,IF(D7&lt;=50,"-"))</f>
        <v>-</v>
      </c>
    </row>
    <row r="8" spans="1:5" ht="13.5" customHeight="1" x14ac:dyDescent="0.2">
      <c r="A8" s="3" t="s">
        <v>9</v>
      </c>
      <c r="B8" s="3" t="s">
        <v>10</v>
      </c>
      <c r="C8" s="5">
        <v>46358</v>
      </c>
      <c r="D8" s="9"/>
      <c r="E8" s="6" t="str">
        <f t="shared" ref="E8:E37" si="0">IF(D8&gt;50,D8/50,IF(D8&lt;=50,"-"))</f>
        <v>-</v>
      </c>
    </row>
    <row r="9" spans="1:5" ht="14.25" customHeight="1" x14ac:dyDescent="0.2">
      <c r="A9" s="3" t="s">
        <v>9</v>
      </c>
      <c r="B9" s="3" t="s">
        <v>10</v>
      </c>
      <c r="C9" s="5">
        <v>46359</v>
      </c>
      <c r="D9" s="9"/>
      <c r="E9" s="6" t="str">
        <f t="shared" si="0"/>
        <v>-</v>
      </c>
    </row>
    <row r="10" spans="1:5" ht="13.5" customHeight="1" x14ac:dyDescent="0.2">
      <c r="A10" s="3" t="s">
        <v>9</v>
      </c>
      <c r="B10" s="3" t="s">
        <v>10</v>
      </c>
      <c r="C10" s="5">
        <v>46360</v>
      </c>
      <c r="D10" s="9"/>
      <c r="E10" s="6" t="str">
        <f t="shared" si="0"/>
        <v>-</v>
      </c>
    </row>
    <row r="11" spans="1:5" x14ac:dyDescent="0.2">
      <c r="A11" s="3" t="s">
        <v>9</v>
      </c>
      <c r="B11" s="3" t="s">
        <v>10</v>
      </c>
      <c r="C11" s="5">
        <v>46361</v>
      </c>
      <c r="D11" s="9"/>
      <c r="E11" s="6" t="str">
        <f t="shared" si="0"/>
        <v>-</v>
      </c>
    </row>
    <row r="12" spans="1:5" x14ac:dyDescent="0.2">
      <c r="A12" s="3" t="s">
        <v>9</v>
      </c>
      <c r="B12" s="3" t="s">
        <v>10</v>
      </c>
      <c r="C12" s="5">
        <v>46362</v>
      </c>
      <c r="D12" s="9"/>
      <c r="E12" s="6" t="str">
        <f t="shared" si="0"/>
        <v>-</v>
      </c>
    </row>
    <row r="13" spans="1:5" x14ac:dyDescent="0.2">
      <c r="A13" s="3" t="s">
        <v>9</v>
      </c>
      <c r="B13" s="3" t="s">
        <v>10</v>
      </c>
      <c r="C13" s="5">
        <v>46363</v>
      </c>
      <c r="D13" s="9"/>
      <c r="E13" s="6" t="str">
        <f t="shared" si="0"/>
        <v>-</v>
      </c>
    </row>
    <row r="14" spans="1:5" x14ac:dyDescent="0.2">
      <c r="A14" s="3" t="s">
        <v>9</v>
      </c>
      <c r="B14" s="3" t="s">
        <v>10</v>
      </c>
      <c r="C14" s="5">
        <v>46364</v>
      </c>
      <c r="D14" s="9"/>
      <c r="E14" s="6" t="str">
        <f t="shared" si="0"/>
        <v>-</v>
      </c>
    </row>
    <row r="15" spans="1:5" x14ac:dyDescent="0.2">
      <c r="A15" s="3" t="s">
        <v>9</v>
      </c>
      <c r="B15" s="3" t="s">
        <v>10</v>
      </c>
      <c r="C15" s="5">
        <v>46365</v>
      </c>
      <c r="D15" s="9"/>
      <c r="E15" s="6" t="str">
        <f t="shared" si="0"/>
        <v>-</v>
      </c>
    </row>
    <row r="16" spans="1:5" x14ac:dyDescent="0.2">
      <c r="A16" s="3" t="s">
        <v>9</v>
      </c>
      <c r="B16" s="3" t="s">
        <v>10</v>
      </c>
      <c r="C16" s="5">
        <v>46366</v>
      </c>
      <c r="D16" s="9"/>
      <c r="E16" s="6" t="str">
        <f t="shared" si="0"/>
        <v>-</v>
      </c>
    </row>
    <row r="17" spans="1:5" x14ac:dyDescent="0.2">
      <c r="A17" s="3" t="s">
        <v>9</v>
      </c>
      <c r="B17" s="3" t="s">
        <v>10</v>
      </c>
      <c r="C17" s="5">
        <v>46367</v>
      </c>
      <c r="D17" s="9"/>
      <c r="E17" s="6" t="str">
        <f t="shared" si="0"/>
        <v>-</v>
      </c>
    </row>
    <row r="18" spans="1:5" x14ac:dyDescent="0.2">
      <c r="A18" s="3" t="s">
        <v>9</v>
      </c>
      <c r="B18" s="3" t="s">
        <v>10</v>
      </c>
      <c r="C18" s="5">
        <v>46368</v>
      </c>
      <c r="D18" s="9"/>
      <c r="E18" s="6" t="str">
        <f t="shared" si="0"/>
        <v>-</v>
      </c>
    </row>
    <row r="19" spans="1:5" x14ac:dyDescent="0.2">
      <c r="A19" s="3" t="s">
        <v>9</v>
      </c>
      <c r="B19" s="3" t="s">
        <v>10</v>
      </c>
      <c r="C19" s="5">
        <v>46369</v>
      </c>
      <c r="D19" s="9"/>
      <c r="E19" s="6" t="str">
        <f t="shared" si="0"/>
        <v>-</v>
      </c>
    </row>
    <row r="20" spans="1:5" x14ac:dyDescent="0.2">
      <c r="A20" s="17" t="s">
        <v>9</v>
      </c>
      <c r="B20" s="3" t="s">
        <v>10</v>
      </c>
      <c r="C20" s="5">
        <v>46370</v>
      </c>
      <c r="D20" s="9"/>
      <c r="E20" s="6" t="str">
        <f t="shared" si="0"/>
        <v>-</v>
      </c>
    </row>
    <row r="21" spans="1:5" x14ac:dyDescent="0.2">
      <c r="A21" s="23" t="s">
        <v>9</v>
      </c>
      <c r="B21" s="28" t="s">
        <v>10</v>
      </c>
      <c r="C21" s="5">
        <v>46371</v>
      </c>
      <c r="D21" s="7"/>
      <c r="E21" s="6" t="str">
        <f t="shared" si="0"/>
        <v>-</v>
      </c>
    </row>
    <row r="22" spans="1:5" x14ac:dyDescent="0.2">
      <c r="A22" s="23" t="s">
        <v>9</v>
      </c>
      <c r="B22" s="28" t="s">
        <v>10</v>
      </c>
      <c r="C22" s="5">
        <v>46372</v>
      </c>
      <c r="D22" s="9"/>
      <c r="E22" s="6" t="str">
        <f t="shared" si="0"/>
        <v>-</v>
      </c>
    </row>
    <row r="23" spans="1:5" x14ac:dyDescent="0.2">
      <c r="A23" s="23" t="s">
        <v>9</v>
      </c>
      <c r="B23" s="28" t="s">
        <v>10</v>
      </c>
      <c r="C23" s="5">
        <v>46373</v>
      </c>
      <c r="D23" s="9"/>
      <c r="E23" s="6" t="str">
        <f t="shared" si="0"/>
        <v>-</v>
      </c>
    </row>
    <row r="24" spans="1:5" x14ac:dyDescent="0.2">
      <c r="A24" s="23" t="s">
        <v>9</v>
      </c>
      <c r="B24" s="28" t="s">
        <v>10</v>
      </c>
      <c r="C24" s="5">
        <v>46374</v>
      </c>
      <c r="D24" s="9"/>
      <c r="E24" s="6" t="str">
        <f t="shared" si="0"/>
        <v>-</v>
      </c>
    </row>
    <row r="25" spans="1:5" x14ac:dyDescent="0.2">
      <c r="A25" s="23" t="s">
        <v>9</v>
      </c>
      <c r="B25" s="28" t="s">
        <v>10</v>
      </c>
      <c r="C25" s="5">
        <v>46375</v>
      </c>
      <c r="D25" s="9"/>
      <c r="E25" s="6" t="str">
        <f t="shared" si="0"/>
        <v>-</v>
      </c>
    </row>
    <row r="26" spans="1:5" x14ac:dyDescent="0.2">
      <c r="A26" s="23" t="s">
        <v>9</v>
      </c>
      <c r="B26" s="28" t="s">
        <v>10</v>
      </c>
      <c r="C26" s="5">
        <v>46376</v>
      </c>
      <c r="D26" s="9"/>
      <c r="E26" s="6" t="str">
        <f t="shared" si="0"/>
        <v>-</v>
      </c>
    </row>
    <row r="27" spans="1:5" x14ac:dyDescent="0.2">
      <c r="A27" s="23" t="s">
        <v>9</v>
      </c>
      <c r="B27" s="28" t="s">
        <v>10</v>
      </c>
      <c r="C27" s="5">
        <v>46377</v>
      </c>
      <c r="D27" s="9"/>
      <c r="E27" s="6" t="str">
        <f t="shared" si="0"/>
        <v>-</v>
      </c>
    </row>
    <row r="28" spans="1:5" x14ac:dyDescent="0.2">
      <c r="A28" s="23" t="s">
        <v>9</v>
      </c>
      <c r="B28" s="28" t="s">
        <v>10</v>
      </c>
      <c r="C28" s="5">
        <v>46378</v>
      </c>
      <c r="D28" s="9"/>
      <c r="E28" s="6" t="str">
        <f t="shared" si="0"/>
        <v>-</v>
      </c>
    </row>
    <row r="29" spans="1:5" x14ac:dyDescent="0.2">
      <c r="A29" s="23" t="s">
        <v>9</v>
      </c>
      <c r="B29" s="28" t="s">
        <v>10</v>
      </c>
      <c r="C29" s="5">
        <v>46379</v>
      </c>
      <c r="D29" s="9"/>
      <c r="E29" s="6" t="str">
        <f t="shared" si="0"/>
        <v>-</v>
      </c>
    </row>
    <row r="30" spans="1:5" x14ac:dyDescent="0.2">
      <c r="A30" s="23" t="s">
        <v>9</v>
      </c>
      <c r="B30" s="28" t="s">
        <v>10</v>
      </c>
      <c r="C30" s="5">
        <v>46380</v>
      </c>
      <c r="D30" s="9"/>
      <c r="E30" s="6" t="str">
        <f t="shared" si="0"/>
        <v>-</v>
      </c>
    </row>
    <row r="31" spans="1:5" x14ac:dyDescent="0.2">
      <c r="A31" s="23" t="s">
        <v>9</v>
      </c>
      <c r="B31" s="28" t="s">
        <v>10</v>
      </c>
      <c r="C31" s="5">
        <v>46381</v>
      </c>
      <c r="D31" s="9"/>
      <c r="E31" s="6" t="str">
        <f t="shared" si="0"/>
        <v>-</v>
      </c>
    </row>
    <row r="32" spans="1:5" x14ac:dyDescent="0.2">
      <c r="A32" s="23" t="s">
        <v>9</v>
      </c>
      <c r="B32" s="28" t="s">
        <v>10</v>
      </c>
      <c r="C32" s="5">
        <v>46382</v>
      </c>
      <c r="D32" s="9"/>
      <c r="E32" s="6" t="str">
        <f t="shared" si="0"/>
        <v>-</v>
      </c>
    </row>
    <row r="33" spans="1:5" x14ac:dyDescent="0.2">
      <c r="A33" s="23" t="s">
        <v>9</v>
      </c>
      <c r="B33" s="28" t="s">
        <v>10</v>
      </c>
      <c r="C33" s="5">
        <v>46383</v>
      </c>
      <c r="D33" s="9"/>
      <c r="E33" s="6" t="str">
        <f t="shared" si="0"/>
        <v>-</v>
      </c>
    </row>
    <row r="34" spans="1:5" x14ac:dyDescent="0.2">
      <c r="A34" s="23" t="s">
        <v>9</v>
      </c>
      <c r="B34" s="28" t="s">
        <v>10</v>
      </c>
      <c r="C34" s="5">
        <v>46384</v>
      </c>
      <c r="D34" s="9"/>
      <c r="E34" s="6" t="str">
        <f t="shared" si="0"/>
        <v>-</v>
      </c>
    </row>
    <row r="35" spans="1:5" x14ac:dyDescent="0.2">
      <c r="A35" s="23" t="s">
        <v>9</v>
      </c>
      <c r="B35" s="28" t="s">
        <v>10</v>
      </c>
      <c r="C35" s="5">
        <v>46385</v>
      </c>
      <c r="D35" s="9"/>
      <c r="E35" s="6" t="str">
        <f t="shared" si="0"/>
        <v>-</v>
      </c>
    </row>
    <row r="36" spans="1:5" x14ac:dyDescent="0.2">
      <c r="A36" s="23" t="s">
        <v>9</v>
      </c>
      <c r="B36" s="28" t="s">
        <v>10</v>
      </c>
      <c r="C36" s="5">
        <v>46386</v>
      </c>
      <c r="D36" s="9"/>
      <c r="E36" s="6" t="str">
        <f t="shared" si="0"/>
        <v>-</v>
      </c>
    </row>
    <row r="37" spans="1:5" x14ac:dyDescent="0.2">
      <c r="A37" s="42" t="s">
        <v>9</v>
      </c>
      <c r="B37" s="43" t="s">
        <v>10</v>
      </c>
      <c r="C37" s="5">
        <v>46387</v>
      </c>
      <c r="D37" s="35"/>
      <c r="E37" s="6" t="str">
        <f t="shared" si="0"/>
        <v>-</v>
      </c>
    </row>
    <row r="38" spans="1:5" x14ac:dyDescent="0.2">
      <c r="A38" s="21" t="s">
        <v>11</v>
      </c>
      <c r="B38" s="21"/>
      <c r="C38" s="21"/>
      <c r="D38" s="21"/>
      <c r="E38" s="44">
        <f>COUNT(D7:D37)</f>
        <v>0</v>
      </c>
    </row>
    <row r="39" spans="1:5" x14ac:dyDescent="0.2">
      <c r="A39" s="21" t="s">
        <v>12</v>
      </c>
      <c r="B39" s="21"/>
      <c r="C39" s="21"/>
      <c r="D39" s="21"/>
      <c r="E39" s="44">
        <f>'M11'!E38+'M12'!E38</f>
        <v>271</v>
      </c>
    </row>
    <row r="40" spans="1:5" x14ac:dyDescent="0.2">
      <c r="A40" s="22" t="s">
        <v>13</v>
      </c>
      <c r="B40" s="21"/>
      <c r="C40" s="21"/>
      <c r="D40" s="21"/>
      <c r="E40" s="44">
        <f>COUNT(E7:E37)</f>
        <v>0</v>
      </c>
    </row>
    <row r="41" spans="1:5" x14ac:dyDescent="0.2">
      <c r="A41" s="22" t="s">
        <v>14</v>
      </c>
      <c r="B41" s="21"/>
      <c r="C41" s="21"/>
      <c r="D41" s="21"/>
      <c r="E41" s="44">
        <f>'M11'!E40+'M12'!E40</f>
        <v>0</v>
      </c>
    </row>
    <row r="42" spans="1:5" x14ac:dyDescent="0.2">
      <c r="A42" s="21" t="s">
        <v>15</v>
      </c>
      <c r="B42" s="21"/>
      <c r="C42" s="21"/>
      <c r="D42" s="21"/>
      <c r="E42" s="45" t="e">
        <f>AVERAGE(D7:D37)</f>
        <v>#DIV/0!</v>
      </c>
    </row>
    <row r="43" spans="1:5" x14ac:dyDescent="0.2">
      <c r="A43" s="21" t="s">
        <v>16</v>
      </c>
      <c r="B43" s="21"/>
      <c r="C43" s="46"/>
      <c r="D43" s="21"/>
      <c r="E43" s="44">
        <f>(E39/365)*100</f>
        <v>74.246575342465746</v>
      </c>
    </row>
  </sheetData>
  <mergeCells count="5">
    <mergeCell ref="A1:E1"/>
    <mergeCell ref="A2:E2"/>
    <mergeCell ref="A3:A5"/>
    <mergeCell ref="B3:B5"/>
    <mergeCell ref="C3:C5"/>
  </mergeCells>
  <phoneticPr fontId="6" type="noConversion"/>
  <pageMargins left="1.1811023622047245" right="0.74803149606299213" top="0.98425196850393704" bottom="0.98425196850393704" header="0.51181102362204722" footer="0.51181102362204722"/>
  <pageSetup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"/>
  <sheetViews>
    <sheetView workbookViewId="0"/>
  </sheetViews>
  <sheetFormatPr defaultRowHeight="12.75" x14ac:dyDescent="0.2"/>
  <sheetData/>
  <phoneticPr fontId="6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13</vt:i4>
      </vt:variant>
    </vt:vector>
  </HeadingPairs>
  <TitlesOfParts>
    <vt:vector size="13" baseType="lpstr">
      <vt:lpstr>M1</vt:lpstr>
      <vt:lpstr>M2</vt:lpstr>
      <vt:lpstr>M3</vt:lpstr>
      <vt:lpstr>M4</vt:lpstr>
      <vt:lpstr>M5</vt:lpstr>
      <vt:lpstr>M6</vt:lpstr>
      <vt:lpstr>M7</vt:lpstr>
      <vt:lpstr>M8</vt:lpstr>
      <vt:lpstr>M9</vt:lpstr>
      <vt:lpstr>M10</vt:lpstr>
      <vt:lpstr>M11</vt:lpstr>
      <vt:lpstr>M12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2017-04-05T11:22:34Z</dcterms:created>
  <dcterms:modified xsi:type="dcterms:W3CDTF">2026-10-01T13:49:43Z</dcterms:modified>
</cp:coreProperties>
</file>